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12.指定・指導関係書類（障がい）\処遇改善加算関係通知\令和6年度分\"/>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Sheet1" sheetId="9" r:id="rId4"/>
    <sheet name="【参考】数式用" sheetId="6" state="hidden" r:id="rId5"/>
    <sheet name="【参考】数式用2" sheetId="5" state="hidden" r:id="rId6"/>
  </sheets>
  <definedNames>
    <definedName name="_xlnm._FilterDatabase" localSheetId="4" hidden="1">【参考】数式用!#REF!</definedName>
    <definedName name="_xlnm.Print_Area" localSheetId="4">【参考】数式用!$A$1:$G$27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<sst xmlns="http://schemas.openxmlformats.org/spreadsheetml/2006/main" count="3981" uniqueCount="2038">
  <si>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</si>
  <si>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</si>
  <si>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</si>
  <si>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</si>
  <si>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</si>
  <si>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</si>
  <si>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</si>
  <si>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</si>
  <si>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</si>
  <si>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</si>
  <si>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</si>
  <si>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</si>
  <si>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</si>
  <si>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</si>
  <si>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</si>
  <si>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</si>
  <si>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</si>
  <si>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</si>
  <si>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</si>
  <si>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</si>
  <si>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</si>
  <si>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</si>
  <si>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</si>
  <si>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</si>
  <si>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</si>
  <si>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</si>
  <si>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</si>
  <si>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</si>
  <si>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</si>
  <si>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</si>
  <si>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</si>
  <si>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</si>
  <si>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</si>
  <si>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</si>
  <si>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</si>
  <si>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</si>
  <si>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</si>
  <si>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</si>
  <si>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</si>
  <si>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</si>
  <si>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</si>
  <si>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</si>
  <si>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</si>
  <si>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</si>
  <si>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</si>
  <si>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</si>
  <si>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</si>
  <si>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</si>
  <si>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</si>
  <si>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</si>
  <si>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</si>
  <si>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</si>
  <si>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</si>
  <si>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</si>
  <si>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</si>
  <si>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</si>
  <si>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</si>
  <si>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</si>
  <si>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</si>
  <si>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</si>
  <si>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</si>
  <si>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</si>
  <si>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</si>
  <si>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</si>
  <si>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</si>
  <si>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</si>
  <si>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</si>
  <si>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</si>
  <si>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</si>
  <si>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</si>
  <si>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</si>
  <si>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</si>
  <si>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</si>
  <si>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</si>
  <si>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</si>
  <si>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</si>
  <si>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</si>
  <si>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</si>
  <si>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</si>
  <si>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</si>
  <si>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</si>
  <si>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</si>
  <si>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</si>
  <si>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</si>
  <si>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</si>
  <si>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</si>
  <si>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</si>
  <si>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</si>
  <si>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</si>
  <si>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</si>
  <si>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</si>
  <si>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</si>
  <si>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</si>
  <si>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</si>
  <si>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</si>
  <si>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</si>
  <si>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</si>
  <si>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</si>
  <si>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</si>
  <si>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</si>
  <si>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</si>
  <si>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</si>
  <si>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</si>
  <si>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</si>
  <si>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</si>
  <si>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</si>
  <si>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</si>
  <si>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</si>
  <si>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</si>
  <si>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</si>
  <si>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</si>
  <si>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</si>
  <si>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</si>
  <si>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</si>
  <si>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</si>
  <si>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</si>
  <si>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</si>
  <si>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</si>
  <si>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</si>
  <si>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</si>
  <si>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</si>
  <si>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</si>
  <si>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</si>
  <si>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</si>
  <si>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</si>
  <si>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</si>
  <si>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</si>
  <si>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</si>
  <si>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</si>
  <si>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</si>
  <si>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</si>
  <si>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</si>
  <si>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</si>
  <si>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</si>
  <si>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</si>
  <si>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</si>
  <si>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</si>
  <si>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</si>
  <si>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</si>
  <si>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</si>
  <si>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</si>
  <si>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</si>
  <si>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</si>
  <si>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</si>
  <si>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</si>
  <si>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</si>
  <si>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</si>
  <si>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</si>
  <si>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</si>
  <si>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</si>
  <si>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</si>
  <si>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</si>
  <si>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</si>
  <si>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</si>
  <si>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</si>
  <si>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</si>
  <si>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</si>
  <si>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</si>
  <si>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</si>
  <si>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</si>
  <si>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</si>
  <si>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</si>
  <si>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</si>
  <si>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</si>
  <si>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</si>
  <si>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</si>
  <si>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</si>
  <si>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</si>
  <si>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</si>
  <si>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</si>
  <si>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</si>
  <si>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</si>
  <si>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</si>
  <si>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</si>
  <si>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</si>
  <si>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</si>
  <si>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</si>
  <si>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</si>
  <si>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</si>
  <si>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</si>
  <si>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</si>
  <si>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</si>
  <si>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</si>
  <si>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</si>
  <si>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</si>
  <si>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</si>
  <si>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</si>
  <si>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</si>
  <si>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</si>
  <si>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</si>
  <si>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</si>
  <si>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</si>
  <si>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</si>
  <si>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</si>
  <si>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</si>
  <si>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</si>
  <si>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</si>
  <si>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</si>
  <si>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</si>
  <si>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</si>
  <si>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</si>
  <si>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</si>
  <si>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</si>
  <si>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</si>
  <si>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</si>
  <si>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</si>
  <si>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</si>
  <si>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</si>
  <si>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</si>
  <si>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</si>
  <si>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</si>
  <si>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</si>
  <si>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</si>
  <si>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</si>
  <si>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</si>
  <si>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</si>
  <si>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</si>
  <si>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</si>
  <si>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</si>
  <si>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</si>
  <si>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</si>
  <si>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</si>
  <si>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</si>
  <si>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</si>
  <si>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</si>
  <si>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</si>
  <si>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</si>
  <si>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</si>
  <si>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</si>
  <si>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</si>
  <si>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</si>
  <si>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</si>
  <si>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</si>
  <si>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</si>
  <si>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</si>
  <si>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</si>
  <si>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</si>
  <si>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</si>
  <si>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</si>
  <si>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</si>
  <si>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</si>
  <si>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</si>
  <si>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</si>
  <si>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</si>
  <si>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</si>
  <si>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</si>
  <si>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</si>
  <si>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</si>
  <si>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</si>
  <si>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</si>
  <si>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</si>
  <si>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</si>
  <si>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</si>
  <si>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</si>
  <si>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</si>
  <si>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</si>
  <si>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</si>
  <si>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</si>
  <si>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</si>
  <si>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</si>
  <si>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</si>
  <si>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</si>
  <si>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</si>
  <si>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</si>
  <si>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</si>
  <si>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</si>
  <si>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</si>
  <si>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</si>
  <si>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</si>
  <si>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</si>
  <si>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</si>
  <si>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</si>
  <si>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</si>
  <si>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</si>
  <si>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</si>
  <si>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</si>
  <si>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</si>
  <si>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</si>
  <si>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</si>
  <si>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</si>
  <si>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</si>
  <si>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</si>
  <si>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</si>
  <si>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</si>
  <si>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</si>
  <si>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</si>
  <si>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</si>
  <si>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</si>
  <si>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</si>
  <si>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</si>
  <si>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</si>
  <si>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</si>
  <si>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</si>
  <si>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</si>
  <si>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</si>
  <si>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</si>
  <si>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</si>
  <si>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</si>
  <si>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</si>
  <si>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</si>
  <si>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</si>
  <si>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</si>
  <si>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</si>
  <si>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</si>
  <si>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</si>
  <si>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</si>
  <si>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</si>
  <si>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</si>
  <si>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</si>
  <si>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</si>
  <si>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</si>
  <si>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</si>
  <si>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</si>
  <si>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</si>
  <si>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</si>
  <si>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</si>
  <si>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</si>
  <si>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</si>
  <si>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</si>
  <si>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</si>
  <si>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</si>
  <si>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</si>
  <si>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</si>
  <si>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</si>
  <si>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</si>
  <si>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</si>
  <si>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</si>
  <si>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</si>
  <si>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</si>
  <si>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</si>
  <si>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</si>
  <si>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</si>
  <si>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</si>
  <si>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</si>
  <si>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</si>
  <si>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</si>
  <si>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</si>
  <si>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</si>
  <si>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</si>
  <si>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</si>
  <si>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</si>
  <si>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</si>
  <si>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</si>
  <si>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</si>
  <si>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</si>
  <si>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</si>
  <si>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</si>
  <si>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</si>
  <si>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</si>
  <si>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</si>
  <si>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</si>
  <si>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</si>
  <si>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</si>
  <si>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</si>
  <si>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</si>
  <si>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</si>
  <si>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</si>
  <si>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</si>
  <si>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</si>
  <si>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</si>
  <si>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</si>
  <si>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</si>
  <si>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</si>
  <si>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</si>
  <si>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</si>
  <si>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</si>
  <si>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</si>
  <si>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</si>
  <si>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</si>
  <si>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</si>
  <si>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</si>
  <si>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</si>
  <si>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</si>
  <si>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</si>
  <si>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</si>
  <si>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</si>
  <si>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</si>
  <si>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</si>
  <si>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</si>
  <si>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</si>
  <si>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</si>
  <si>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</si>
  <si>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</si>
  <si>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</si>
  <si>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</si>
  <si>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</si>
  <si>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</si>
  <si>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</si>
  <si>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</si>
  <si>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</si>
  <si>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</si>
  <si>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</si>
  <si>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</si>
  <si>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</si>
  <si>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</si>
  <si>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</si>
  <si>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</si>
  <si>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</si>
  <si>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</si>
  <si>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</si>
  <si>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</si>
  <si>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</si>
  <si>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</si>
  <si>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</si>
  <si>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</si>
  <si>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</si>
  <si>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</si>
  <si>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</si>
  <si>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</si>
  <si>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</si>
  <si>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</si>
  <si>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</si>
  <si>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</si>
  <si>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</si>
  <si>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</si>
  <si>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</si>
  <si>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</si>
  <si>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</si>
  <si>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</si>
  <si>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</si>
  <si>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</si>
  <si>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</si>
  <si>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</si>
  <si>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</si>
  <si>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</si>
  <si>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</si>
  <si>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</si>
  <si>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</si>
  <si>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</si>
  <si>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</si>
  <si>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</si>
  <si>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</si>
  <si>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</si>
  <si>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</si>
  <si>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</si>
  <si>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</si>
  <si>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</si>
  <si>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</si>
  <si>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</si>
  <si>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</si>
  <si>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</si>
  <si>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</si>
  <si>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</si>
  <si>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</si>
  <si>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</si>
  <si>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</si>
  <si>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</si>
  <si>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</si>
  <si>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</si>
  <si>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</si>
  <si>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</si>
  <si>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</si>
  <si>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</si>
  <si>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</si>
  <si>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</si>
  <si>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</si>
  <si>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</si>
  <si>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</si>
  <si>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</si>
  <si>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</si>
  <si>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</si>
  <si>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</si>
  <si>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</si>
  <si>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</si>
  <si>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</si>
  <si>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</si>
  <si>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</si>
  <si>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</si>
  <si>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</si>
  <si>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</si>
  <si>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</si>
  <si>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</si>
  <si>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</si>
  <si>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</si>
  <si>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</si>
  <si>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</si>
  <si>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</si>
  <si>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</si>
  <si>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</si>
  <si>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</si>
  <si>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</si>
  <si>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</si>
  <si>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</si>
  <si>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</si>
  <si>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</si>
  <si>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</si>
  <si>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</si>
  <si>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</si>
  <si>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</si>
  <si>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</si>
  <si>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</si>
  <si>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</si>
  <si>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</si>
  <si>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</si>
  <si>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</si>
  <si>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</si>
  <si>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</si>
  <si>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</si>
  <si>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</si>
  <si>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</si>
  <si>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</si>
  <si>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</si>
  <si>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</si>
  <si>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</si>
  <si>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</si>
  <si>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</si>
  <si>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</si>
  <si>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</si>
  <si>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</si>
  <si>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</si>
  <si>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</si>
  <si>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</si>
  <si>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</si>
  <si>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</si>
  <si>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</si>
  <si>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</si>
  <si>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</si>
  <si>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</si>
  <si>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</si>
  <si>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</si>
  <si>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</si>
  <si>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</si>
  <si>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</si>
  <si>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</si>
  <si>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</si>
  <si>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</si>
  <si>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</si>
  <si>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</si>
  <si>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</si>
  <si>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</si>
  <si>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</si>
  <si>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</si>
  <si>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</si>
  <si>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</si>
  <si>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</si>
  <si>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</si>
  <si>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</si>
  <si>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</si>
  <si>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</si>
  <si>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</si>
  <si>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</si>
  <si>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</si>
  <si>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</si>
  <si>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</si>
  <si>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</si>
  <si>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</si>
  <si>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</si>
  <si>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</si>
  <si>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</si>
  <si>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</si>
  <si>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</si>
  <si>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</si>
  <si>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</si>
  <si>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</si>
  <si>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</si>
  <si>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</si>
  <si>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</si>
  <si>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</si>
  <si>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</si>
  <si>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</si>
  <si>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</si>
  <si>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</si>
  <si>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</si>
  <si>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</si>
  <si>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</si>
  <si>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</si>
  <si>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</si>
  <si>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</si>
  <si>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</si>
  <si>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</si>
  <si>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</si>
  <si>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</si>
  <si>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</si>
  <si>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</si>
  <si>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</si>
  <si>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</si>
  <si>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</si>
  <si>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</si>
  <si>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</si>
  <si>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</si>
  <si>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</si>
  <si>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</si>
  <si>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</si>
  <si>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</si>
  <si>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</si>
  <si>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</si>
  <si>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</si>
  <si>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</si>
  <si>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</si>
  <si>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</si>
  <si>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</si>
  <si>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</si>
  <si>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</si>
  <si>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</si>
  <si>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</si>
  <si>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</si>
  <si>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</si>
  <si>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</si>
  <si>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</si>
  <si>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</si>
  <si>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</si>
  <si>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</si>
  <si>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</si>
  <si>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</si>
  <si>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</si>
  <si>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</si>
  <si>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</si>
  <si>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</si>
  <si>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</si>
  <si>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</si>
  <si>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</si>
  <si>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</si>
  <si>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</si>
  <si>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</si>
  <si>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</si>
  <si>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</si>
  <si>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</si>
  <si>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</si>
  <si>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</si>
  <si>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</si>
  <si>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</si>
  <si>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</si>
  <si>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</si>
  <si>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</si>
  <si>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</si>
  <si>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</si>
  <si>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</si>
  <si>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</si>
  <si>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</si>
  <si>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</si>
  <si>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</si>
  <si>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</si>
  <si>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</si>
  <si>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</si>
  <si>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</si>
  <si>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</si>
  <si>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</si>
  <si>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</si>
  <si>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</si>
  <si>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</si>
  <si>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</si>
  <si>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</si>
  <si>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</si>
  <si>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</si>
  <si>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</si>
  <si>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</si>
  <si>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</si>
  <si>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</si>
  <si>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</si>
  <si>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</si>
  <si>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</si>
  <si>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</si>
  <si>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</si>
  <si>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</si>
  <si>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</si>
  <si>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</si>
  <si>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</si>
  <si>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</si>
  <si>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</si>
  <si>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</si>
  <si>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</si>
  <si>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</si>
  <si>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</si>
  <si>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</si>
  <si>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</si>
  <si>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</si>
  <si>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</si>
  <si>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</si>
  <si>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</si>
  <si>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</si>
  <si>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</si>
  <si>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</si>
  <si>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</si>
  <si>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</si>
  <si>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</si>
  <si>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</si>
  <si>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</si>
  <si>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</si>
  <si>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</si>
  <si>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</si>
  <si>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</si>
  <si>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</si>
  <si>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</si>
  <si>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</si>
  <si>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</si>
  <si>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</si>
  <si>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</si>
  <si>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</si>
  <si>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</si>
  <si>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</si>
  <si>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</si>
  <si>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</si>
  <si>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</si>
  <si>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</si>
  <si>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</si>
  <si>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</si>
  <si>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</si>
  <si>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</si>
  <si>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</si>
  <si>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</si>
  <si>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</si>
  <si>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</si>
  <si>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</si>
  <si>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</si>
  <si>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</si>
  <si>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</si>
  <si>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</si>
  <si>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</si>
  <si>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</si>
  <si>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</si>
  <si>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</si>
  <si>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</si>
  <si>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</si>
  <si>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</si>
  <si>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</si>
  <si>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</si>
  <si>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</si>
  <si>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</si>
  <si>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</si>
  <si>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</si>
  <si>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</si>
  <si>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</si>
  <si>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</si>
  <si>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</si>
  <si>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</si>
  <si>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</si>
  <si>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</si>
  <si>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</si>
  <si>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</si>
  <si>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</si>
  <si>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</si>
  <si>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</si>
  <si>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</si>
  <si>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</si>
  <si>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</si>
  <si>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</si>
  <si>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</si>
  <si>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</si>
  <si>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</si>
  <si>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</si>
  <si>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</si>
  <si>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</si>
  <si>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</si>
  <si>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</si>
  <si>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</si>
  <si>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</si>
  <si>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</si>
  <si>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</si>
  <si>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</si>
  <si>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</si>
  <si>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</si>
  <si>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</si>
  <si>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</si>
  <si>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</si>
  <si>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</si>
  <si>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</si>
  <si>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</si>
  <si>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</si>
  <si>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</si>
  <si>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</si>
  <si>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</si>
  <si>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</si>
  <si>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</si>
  <si>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</si>
  <si>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</si>
  <si>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</si>
  <si>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</si>
  <si>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</si>
  <si>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</si>
  <si>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</si>
  <si>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</si>
  <si>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</si>
  <si>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</si>
  <si>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</si>
  <si>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</si>
  <si>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</si>
  <si>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</si>
  <si>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</si>
  <si>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</si>
  <si>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</si>
  <si>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</si>
  <si>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</si>
  <si>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</si>
  <si>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</si>
  <si>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</si>
  <si>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</si>
  <si>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</si>
  <si>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</si>
  <si>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</si>
  <si>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</si>
  <si>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</si>
  <si>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</si>
  <si>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</si>
  <si>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</si>
  <si>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</si>
  <si>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</si>
  <si>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</si>
  <si>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</si>
  <si>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</si>
  <si>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</si>
  <si>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</si>
  <si>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</si>
  <si>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</si>
  <si>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</si>
  <si>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</si>
  <si>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</si>
  <si>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</si>
  <si>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</si>
  <si>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</si>
  <si>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</si>
  <si>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</si>
  <si>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</si>
  <si>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</si>
  <si>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</si>
  <si>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</si>
  <si>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</si>
  <si>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</si>
  <si>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</si>
  <si>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</si>
  <si>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</si>
  <si>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</si>
  <si>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</si>
  <si>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</si>
  <si>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</si>
  <si>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</si>
  <si>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</si>
  <si>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</si>
  <si>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</si>
  <si>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</si>
  <si>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</si>
  <si>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</si>
  <si>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</si>
  <si>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</si>
  <si>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</si>
  <si>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</si>
  <si>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</si>
  <si>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</si>
  <si>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</si>
  <si>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</si>
  <si>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</si>
  <si>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</si>
  <si>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</si>
  <si>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</si>
  <si>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</si>
  <si>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</si>
  <si>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</si>
  <si>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</si>
  <si>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</si>
  <si>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</si>
  <si>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</si>
  <si>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</si>
  <si>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</si>
  <si>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</si>
  <si>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</si>
  <si>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</si>
  <si>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</si>
  <si>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</si>
  <si>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</si>
  <si>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</si>
  <si>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</si>
  <si>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</si>
  <si>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</si>
  <si>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</si>
  <si>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</si>
  <si>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</si>
  <si>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</si>
  <si>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</si>
  <si>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</si>
  <si>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</si>
  <si>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</si>
  <si>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</si>
  <si>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</si>
  <si>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</si>
  <si>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</si>
  <si>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</si>
  <si>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</si>
  <si>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</si>
  <si>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</si>
  <si>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</si>
  <si>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</si>
  <si>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</si>
  <si>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</si>
  <si>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</si>
  <si>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</si>
  <si>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</si>
  <si>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</si>
  <si>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</si>
  <si>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</si>
  <si>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</si>
  <si>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</si>
  <si>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</si>
  <si>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</si>
  <si>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</si>
  <si>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</si>
  <si>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</si>
  <si>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</si>
  <si>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</si>
  <si>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</si>
  <si>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</si>
  <si>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</si>
  <si>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</si>
  <si>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</si>
  <si>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</si>
  <si>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</si>
  <si>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</si>
  <si>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</si>
  <si>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</si>
  <si>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</si>
  <si>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</si>
  <si>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</si>
  <si>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</si>
  <si>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</si>
  <si>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</si>
  <si>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</si>
  <si>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</si>
  <si>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</si>
  <si>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</si>
  <si>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</si>
  <si>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</si>
  <si>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</si>
  <si>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</si>
  <si>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</si>
  <si>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</si>
  <si>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</si>
  <si>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</si>
  <si>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</si>
  <si>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</si>
  <si>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</si>
  <si>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</si>
  <si>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</si>
  <si>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</si>
  <si>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</si>
  <si>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</si>
  <si>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</si>
  <si>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</si>
  <si>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</si>
  <si>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</si>
  <si>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</si>
  <si>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</si>
  <si>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</si>
  <si>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</si>
  <si>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</si>
  <si>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</si>
  <si>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</si>
  <si>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</si>
  <si>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</si>
  <si>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</si>
  <si>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</si>
  <si>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</si>
  <si>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</si>
  <si>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</si>
  <si>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</si>
  <si>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</si>
  <si>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</si>
  <si>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</si>
  <si>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</si>
  <si>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</si>
  <si>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</si>
  <si>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</si>
  <si>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</si>
  <si>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</si>
  <si>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</si>
  <si>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</si>
  <si>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</si>
  <si>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</si>
  <si>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</si>
  <si>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</si>
  <si>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</si>
  <si>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</si>
  <si>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</si>
  <si>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</si>
  <si>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</si>
  <si>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</si>
  <si>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</si>
  <si>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</si>
  <si>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</si>
  <si>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</si>
  <si>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</si>
  <si>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</si>
  <si>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</si>
  <si>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</si>
  <si>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</si>
  <si>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</si>
  <si>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</si>
  <si>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</si>
  <si>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</si>
  <si>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</si>
  <si>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</si>
  <si>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</si>
  <si>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</si>
  <si>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</si>
  <si>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</si>
  <si>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</si>
  <si>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</si>
  <si>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</si>
  <si>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</si>
  <si>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</si>
  <si>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</si>
  <si>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</si>
  <si>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</si>
  <si>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</si>
  <si>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</si>
  <si>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</si>
  <si>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</si>
  <si>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</si>
  <si>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</si>
  <si>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</si>
  <si>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</si>
  <si>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</si>
  <si>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</si>
  <si>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</si>
  <si>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</si>
  <si>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</si>
  <si>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</si>
  <si>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</si>
  <si>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</si>
  <si>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</si>
  <si>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</si>
  <si>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</si>
  <si>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</si>
  <si>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</si>
  <si>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</si>
  <si>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</si>
  <si>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</si>
  <si>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</si>
  <si>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</si>
  <si>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</si>
  <si>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</si>
  <si>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</si>
  <si>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</si>
  <si>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</si>
  <si>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</si>
  <si>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</si>
  <si>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</si>
  <si>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</si>
  <si>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</si>
  <si>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</si>
  <si>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</si>
  <si>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</si>
  <si>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</si>
  <si>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</si>
  <si>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</si>
  <si>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</si>
  <si>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</si>
  <si>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</si>
  <si>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</si>
  <si>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</si>
  <si>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</si>
  <si>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</si>
  <si>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</si>
  <si>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</si>
  <si>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</si>
  <si>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</si>
  <si>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</si>
  <si>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</si>
  <si>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</si>
  <si>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</si>
  <si>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</si>
  <si>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</si>
  <si>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</si>
  <si>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</si>
  <si>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</si>
  <si>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</si>
  <si>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</si>
  <si>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</si>
  <si>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</si>
  <si>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</si>
  <si>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</si>
  <si>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</si>
  <si>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</si>
  <si>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</si>
  <si>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</si>
  <si>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</si>
  <si>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</si>
  <si>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</si>
  <si>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</si>
  <si>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</si>
  <si>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</si>
  <si>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</si>
  <si>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</si>
  <si>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</si>
  <si>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</si>
  <si>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</si>
  <si>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</si>
  <si>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</si>
  <si>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</si>
  <si>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</si>
  <si>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</si>
  <si>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</si>
  <si>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</si>
  <si>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</si>
  <si>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</si>
  <si>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</si>
  <si>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</si>
  <si>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</si>
  <si>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</si>
  <si>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</si>
  <si>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</si>
  <si>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</si>
  <si>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</si>
  <si>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</si>
  <si>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</si>
  <si>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</si>
  <si>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</si>
  <si>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</si>
  <si>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</si>
  <si>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</si>
  <si>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</si>
  <si>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</si>
  <si>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</si>
  <si>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</si>
  <si>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</si>
  <si>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</si>
  <si>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</si>
  <si>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</si>
  <si>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</si>
  <si>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</si>
  <si>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</si>
  <si>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</si>
  <si>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</si>
  <si>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</si>
  <si>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</si>
  <si>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</si>
  <si>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</si>
  <si>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</si>
  <si>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</si>
  <si>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</si>
  <si>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</si>
  <si>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</si>
  <si>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</si>
  <si>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</si>
  <si>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</si>
  <si>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</si>
  <si>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</si>
  <si>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</si>
  <si>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</si>
  <si>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</si>
  <si>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</si>
  <si>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</si>
  <si>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</si>
  <si>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</si>
  <si>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</si>
  <si>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</si>
  <si>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</si>
  <si>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</si>
  <si>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</si>
  <si>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</si>
  <si>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</si>
  <si>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</si>
  <si>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</si>
  <si>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</si>
  <si>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</si>
  <si>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</si>
  <si>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</si>
  <si>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</si>
  <si>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</si>
  <si>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</si>
  <si>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</si>
  <si>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</si>
  <si>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</si>
  <si>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</si>
  <si>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</si>
  <si>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</si>
  <si>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</si>
  <si>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</si>
  <si>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</si>
  <si>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</si>
  <si>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</si>
  <si>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</si>
  <si>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</si>
  <si>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</si>
  <si>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</si>
  <si>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</si>
  <si>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</si>
  <si>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</si>
  <si>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</si>
  <si>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</si>
  <si>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</si>
  <si>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</si>
  <si>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</si>
  <si>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</si>
  <si>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</si>
  <si>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</si>
  <si>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</si>
  <si>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</si>
  <si>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</si>
  <si>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</si>
  <si>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</si>
  <si>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</si>
  <si>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</si>
  <si>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</si>
  <si>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</si>
  <si>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</si>
  <si>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</si>
  <si>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</si>
  <si>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</si>
  <si>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</si>
  <si>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</si>
  <si>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</si>
  <si>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</si>
  <si>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</si>
  <si>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</si>
  <si>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</si>
  <si>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</si>
  <si>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</si>
  <si>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</si>
  <si>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</si>
  <si>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</si>
  <si>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</si>
  <si>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</si>
  <si>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</si>
  <si>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</si>
  <si>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</si>
  <si>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</si>
  <si>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</si>
  <si>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</si>
  <si>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</si>
  <si>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</si>
  <si>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</si>
  <si>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</si>
  <si>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</si>
  <si>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</si>
  <si>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</si>
  <si>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</si>
  <si>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</si>
  <si>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</si>
  <si>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</si>
  <si>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</si>
  <si>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</si>
  <si>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</si>
  <si>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</si>
  <si>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</si>
  <si>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</si>
  <si>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</si>
  <si>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</si>
  <si>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</si>
  <si>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</si>
  <si>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</si>
  <si>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</si>
  <si>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</si>
  <si>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</si>
  <si>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</si>
  <si>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</si>
  <si>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</si>
  <si>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</si>
  <si>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</si>
  <si>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</si>
  <si>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</si>
  <si>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</si>
  <si>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</si>
  <si>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</si>
  <si>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</si>
  <si>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</si>
  <si>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</si>
  <si>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</si>
  <si>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</si>
  <si>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</si>
  <si>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</si>
  <si>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</si>
  <si>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</si>
  <si>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</si>
  <si>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</si>
  <si>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</si>
  <si>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</si>
  <si>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</si>
  <si>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</si>
  <si>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</si>
  <si>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</si>
  <si>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</si>
  <si>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</si>
  <si>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</si>
  <si>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</si>
  <si>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</si>
  <si>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</si>
  <si>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</si>
  <si>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</si>
  <si>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</si>
  <si>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</si>
  <si>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</si>
  <si>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</si>
  <si>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</si>
  <si>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</si>
  <si>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</si>
  <si>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</si>
  <si>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</si>
  <si>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</si>
  <si>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</si>
  <si>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</si>
  <si>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</si>
  <si>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</si>
  <si>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</si>
  <si>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</si>
  <si>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</si>
  <si>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</si>
  <si>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</si>
  <si>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</si>
  <si>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</si>
  <si>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</si>
  <si>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</si>
  <si>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</si>
  <si>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</si>
  <si>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</si>
  <si>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</si>
  <si>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</si>
  <si>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</si>
  <si>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</si>
  <si>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</si>
  <si>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</si>
  <si>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</si>
  <si>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</si>
  <si>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</si>
  <si>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</si>
  <si>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</si>
  <si>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</si>
  <si>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</si>
  <si>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</si>
  <si>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</si>
  <si>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</si>
  <si>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</si>
  <si>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</si>
  <si>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</si>
  <si>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</si>
  <si>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</si>
  <si>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</si>
  <si>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</si>
  <si>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</si>
  <si>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</si>
  <si>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</si>
  <si>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</si>
  <si>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</si>
  <si>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</si>
  <si>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</si>
  <si>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</si>
  <si>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</si>
  <si>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</si>
  <si>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</si>
  <si>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</si>
  <si>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</si>
  <si>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</si>
  <si>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</si>
  <si>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</si>
  <si>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</si>
  <si>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</si>
  <si>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</si>
  <si>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</si>
  <si>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</si>
  <si>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</si>
  <si>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</si>
  <si>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</si>
  <si>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</si>
  <si>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</si>
  <si>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</si>
  <si>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</si>
  <si>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</si>
  <si>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</si>
  <si>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</si>
  <si>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</si>
  <si>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</si>
  <si>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</si>
  <si>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</si>
  <si>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</si>
  <si>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</si>
  <si>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</si>
  <si>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</si>
  <si>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</si>
  <si>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</si>
  <si>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</si>
  <si>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</si>
  <si>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</si>
  <si>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</si>
  <si>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</si>
  <si>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</si>
  <si>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</si>
  <si>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</si>
  <si>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</si>
  <si>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</si>
  <si>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</si>
  <si>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</si>
  <si>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</si>
  <si>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</si>
  <si>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</si>
  <si>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</si>
  <si>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</si>
  <si>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</si>
  <si>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</si>
  <si>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</si>
  <si>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</si>
  <si>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</si>
  <si>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</si>
  <si>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</si>
  <si>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</si>
  <si>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</si>
  <si>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</si>
  <si>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</si>
  <si>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</si>
  <si>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</si>
  <si>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</si>
  <si>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</si>
  <si>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</si>
  <si>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</si>
  <si>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</si>
  <si>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</si>
  <si>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</si>
  <si>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</si>
  <si>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</si>
  <si>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</si>
  <si>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</si>
  <si>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</si>
  <si>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</si>
  <si>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</si>
  <si>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</si>
  <si>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</si>
  <si>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</si>
  <si>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</si>
  <si>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</si>
  <si>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</si>
  <si>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</si>
  <si>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</si>
  <si>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</si>
  <si>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</si>
  <si>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</si>
  <si>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</si>
  <si>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</si>
  <si>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</si>
  <si>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</si>
  <si>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</si>
  <si>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</si>
  <si>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</si>
  <si>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</si>
  <si>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</si>
  <si>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</si>
  <si>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</si>
  <si>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</si>
  <si>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</si>
  <si>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</si>
  <si>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</si>
  <si>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</si>
  <si>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</si>
  <si>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</si>
  <si>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</si>
  <si>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</si>
  <si>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</si>
  <si>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</si>
  <si>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</si>
  <si>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</si>
  <si>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</si>
  <si>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</si>
  <si>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</si>
  <si>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</si>
  <si>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</si>
  <si>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</si>
  <si>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</si>
  <si>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</si>
  <si>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</si>
  <si>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</si>
  <si>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</si>
  <si>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</si>
  <si>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</si>
  <si>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</si>
  <si>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</si>
  <si>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</si>
  <si>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</si>
  <si>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</si>
  <si>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</si>
  <si>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</si>
  <si>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</si>
  <si>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</si>
  <si>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</si>
  <si>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</si>
  <si>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</si>
  <si>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</si>
  <si>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</si>
  <si>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</si>
  <si>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</si>
  <si>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</si>
  <si>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</si>
  <si>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</si>
  <si>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</si>
  <si>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</si>
  <si>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</si>
  <si>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</si>
  <si>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</si>
  <si>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</si>
  <si>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</si>
  <si>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</si>
  <si>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</si>
  <si>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</si>
  <si>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</si>
  <si>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</si>
  <si>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</si>
  <si>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</si>
  <si>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</si>
  <si>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</si>
  <si>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</si>
  <si>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</si>
  <si>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</si>
  <si>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</si>
  <si>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</si>
  <si>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</si>
  <si>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</si>
  <si>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</si>
  <si>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</si>
  <si>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</si>
  <si>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</si>
  <si>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</si>
  <si>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</si>
  <si>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</si>
  <si>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</si>
  <si>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</si>
  <si>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</si>
  <si>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</si>
  <si>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</si>
  <si>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</si>
  <si>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</si>
  <si>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</si>
  <si>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</si>
  <si>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</si>
  <si>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</si>
  <si>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</si>
  <si>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</si>
  <si>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</si>
  <si>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</si>
  <si>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</si>
  <si>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</si>
  <si>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</si>
  <si>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</si>
  <si>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</si>
  <si>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</si>
  <si>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</si>
  <si>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</si>
  <si>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</si>
  <si>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</si>
  <si>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</si>
  <si>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</si>
  <si>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</si>
  <si>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</si>
  <si>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</si>
  <si>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</si>
  <si>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</si>
  <si>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</si>
  <si>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</si>
  <si>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</si>
  <si>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</si>
  <si>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</si>
  <si>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</si>
  <si>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</si>
  <si>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</si>
  <si>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</si>
  <si>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</si>
  <si>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</si>
  <si>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</si>
  <si>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</si>
  <si>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</si>
  <si>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</si>
  <si>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</si>
  <si>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</si>
  <si>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</si>
  <si>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</si>
  <si>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</si>
  <si>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</si>
  <si>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</si>
  <si>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</si>
  <si>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</si>
  <si>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</si>
  <si>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</si>
  <si>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</si>
  <si>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</si>
  <si>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</si>
  <si>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</si>
  <si>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</si>
  <si>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</si>
  <si>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</si>
  <si>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</si>
  <si>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</si>
  <si>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</si>
  <si>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</si>
  <si>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</si>
  <si>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</si>
  <si>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</si>
  <si>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</si>
  <si>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</si>
  <si>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</si>
  <si>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</si>
  <si>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</si>
  <si>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</si>
  <si>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</si>
  <si>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</si>
  <si>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</si>
  <si>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</si>
  <si>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</si>
  <si>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</si>
  <si>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</si>
  <si>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</si>
  <si>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</si>
  <si>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</si>
  <si>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</si>
  <si>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</si>
  <si>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</si>
  <si>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</si>
  <si>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</si>
  <si>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</si>
  <si>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</si>
  <si>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</si>
  <si>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</si>
  <si>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</si>
  <si>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</si>
  <si>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</si>
  <si>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</si>
  <si>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</si>
  <si>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</si>
  <si>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</si>
  <si>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</si>
  <si>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</si>
  <si>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</si>
  <si>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</si>
  <si>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</si>
  <si>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</si>
  <si>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</si>
  <si>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</si>
  <si>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</si>
  <si>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</si>
  <si>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</si>
  <si>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</si>
  <si>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</si>
  <si>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</si>
  <si>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</si>
  <si>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</si>
  <si>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</si>
  <si>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</si>
  <si>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</si>
  <si>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</si>
  <si>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</si>
  <si>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</si>
  <si>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</si>
  <si>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</si>
  <si>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</si>
  <si>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</si>
  <si>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</si>
  <si>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</si>
  <si>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</si>
  <si>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</si>
  <si>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</si>
  <si>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</si>
  <si>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</si>
  <si>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</si>
  <si>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</si>
  <si>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</si>
  <si>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</si>
  <si>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</si>
  <si>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</si>
  <si>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</si>
  <si>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</si>
  <si>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</si>
  <si>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</si>
  <si>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</si>
  <si>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</si>
  <si>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</si>
  <si>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</si>
  <si>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</si>
  <si>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</si>
  <si>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</si>
  <si>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</si>
  <si>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</si>
  <si>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</si>
  <si>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</si>
  <si>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</si>
  <si>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</si>
  <si>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</si>
  <si>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</si>
  <si>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</si>
  <si>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</si>
  <si>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</si>
  <si>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</si>
  <si>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</si>
  <si>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</si>
  <si>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</si>
  <si>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</si>
  <si>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</si>
  <si>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</si>
  <si>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</si>
  <si>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</si>
  <si>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</si>
  <si>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</si>
  <si>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</si>
  <si>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</si>
  <si>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</si>
  <si>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</si>
  <si>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</si>
  <si>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</si>
  <si>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</si>
  <si>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</si>
  <si>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</si>
  <si>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</si>
  <si>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</si>
  <si>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</si>
  <si>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</si>
  <si>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</si>
  <si>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</si>
  <si>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</si>
  <si>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</si>
  <si>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</si>
  <si>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</si>
  <si>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</si>
  <si>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</si>
  <si>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</si>
  <si>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</si>
  <si>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</si>
  <si>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</si>
  <si>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</si>
  <si>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</si>
  <si>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</si>
  <si>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</si>
  <si>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</si>
  <si>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</si>
  <si>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</si>
  <si>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</si>
  <si>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</si>
  <si>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</si>
  <si>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</si>
  <si>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</si>
  <si>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</si>
  <si>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</si>
  <si>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</si>
  <si>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</si>
  <si>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</si>
  <si>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</si>
  <si>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</si>
  <si>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</si>
  <si>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</si>
  <si>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</si>
  <si>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</si>
  <si>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</si>
  <si>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</si>
  <si>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</si>
  <si>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</si>
  <si>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</si>
  <si>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</si>
  <si>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</si>
  <si>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</si>
  <si>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</si>
  <si>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</si>
  <si>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</si>
  <si>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</si>
  <si>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</si>
  <si>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</si>
  <si>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</si>
  <si>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</si>
  <si>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</si>
  <si>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</si>
  <si>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</si>
  <si>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</si>
  <si>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</si>
  <si>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</si>
  <si>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</si>
  <si>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</si>
  <si>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</si>
  <si>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</si>
  <si>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</si>
  <si>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</si>
  <si>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</si>
  <si>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</si>
  <si>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</si>
  <si>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</si>
  <si>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</si>
  <si>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</si>
  <si>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</si>
  <si>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</si>
  <si>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</si>
  <si>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</si>
  <si>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</si>
  <si>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</si>
  <si>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</si>
  <si>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</si>
  <si>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</si>
  <si>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</si>
  <si>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</si>
  <si>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</si>
  <si>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</si>
  <si>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</si>
  <si>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</si>
  <si>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</si>
  <si>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</si>
  <si>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</si>
  <si>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</si>
  <si>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</si>
  <si>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</si>
  <si>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</si>
  <si>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</si>
  <si>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</si>
  <si>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</si>
  <si>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</si>
  <si>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</si>
  <si>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</si>
  <si>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</si>
  <si>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</si>
  <si>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</si>
  <si>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</si>
  <si>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</si>
  <si>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</si>
  <si>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</si>
  <si>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</si>
  <si>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</si>
  <si>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</si>
  <si>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</si>
  <si>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</si>
  <si>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</si>
  <si>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</si>
  <si>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</si>
  <si>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</si>
  <si>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</si>
  <si>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</si>
  <si>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</si>
  <si>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</si>
  <si>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</si>
  <si>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</si>
  <si>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</si>
  <si>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</si>
  <si>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</si>
  <si>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</si>
  <si>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</si>
  <si>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</si>
  <si>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</si>
  <si>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</si>
  <si>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</si>
  <si>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</si>
  <si>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</si>
  <si>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</si>
  <si>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</si>
  <si>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</si>
  <si>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</si>
  <si>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</si>
  <si>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</si>
  <si>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</si>
  <si>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</si>
  <si>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</si>
  <si>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</si>
  <si>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</si>
  <si>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</si>
  <si>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</si>
  <si>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</si>
  <si>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</si>
  <si>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</si>
  <si>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</si>
  <si>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</si>
  <si>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</si>
  <si>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</si>
  <si>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</si>
  <si>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</si>
  <si>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</si>
  <si>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</si>
  <si>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</si>
  <si>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</si>
  <si>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</si>
  <si>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</si>
  <si>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</si>
  <si>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</si>
  <si>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</si>
  <si>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</si>
  <si>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</si>
  <si>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</si>
  <si>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</si>
  <si>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</si>
  <si>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</si>
  <si>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</si>
  <si>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</si>
  <si>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</si>
  <si>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</si>
  <si>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</si>
  <si>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</si>
  <si>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</si>
  <si>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</si>
  <si>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</si>
  <si>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</si>
  <si>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</si>
  <si>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</si>
  <si>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</si>
  <si>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</si>
  <si>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</si>
  <si>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</si>
  <si>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</si>
  <si>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</si>
  <si>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</si>
  <si>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</si>
  <si>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</si>
  <si>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</si>
  <si>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</si>
  <si>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</si>
  <si>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</si>
  <si>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</si>
  <si>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</si>
  <si>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</si>
  <si>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</si>
  <si>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</si>
  <si>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</si>
  <si>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</si>
  <si>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</si>
  <si>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</si>
  <si>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</si>
  <si>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</si>
  <si>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</si>
  <si>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</si>
  <si>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</si>
  <si>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</si>
  <si>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</si>
  <si>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</si>
  <si>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</si>
  <si>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</si>
  <si>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</si>
  <si>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</si>
  <si>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</si>
  <si>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</si>
  <si>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</si>
  <si>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</si>
  <si>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</si>
  <si>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</si>
  <si>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</si>
  <si>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</si>
  <si>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</si>
  <si>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</si>
  <si>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</si>
  <si>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</si>
  <si>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</si>
  <si>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</si>
  <si>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</si>
  <si>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</si>
  <si>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</si>
  <si>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</si>
  <si>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</si>
  <si>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</si>
  <si>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</si>
  <si>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</si>
  <si>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</si>
  <si>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</si>
  <si>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</si>
  <si>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</si>
  <si>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</si>
  <si>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</si>
  <si>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</si>
  <si>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</si>
  <si>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</si>
  <si>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</si>
  <si>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</si>
  <si>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</si>
  <si>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</si>
  <si>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</si>
  <si>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</si>
  <si>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</si>
  <si>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</si>
  <si>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</si>
  <si>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</si>
  <si>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</si>
  <si>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</si>
  <si>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</si>
  <si>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</si>
  <si>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</si>
  <si>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</si>
  <si>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</si>
  <si>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</si>
  <si>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</si>
  <si>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</si>
  <si>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</si>
  <si>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</si>
  <si>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</si>
  <si>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</si>
  <si>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</si>
  <si>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</si>
  <si>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</si>
  <si>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</si>
  <si>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</si>
  <si>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</si>
  <si>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</si>
  <si>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</si>
  <si>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</si>
  <si>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</si>
  <si>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</si>
  <si>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</si>
  <si>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</si>
  <si>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</si>
  <si>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</si>
  <si>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</si>
  <si>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</si>
  <si>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</si>
  <si>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</si>
  <si>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</si>
  <si>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</si>
  <si>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</si>
  <si>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</si>
  <si>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</si>
  <si>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</si>
  <si>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</si>
  <si>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</si>
  <si>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</si>
  <si>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</si>
  <si>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</si>
  <si>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</si>
  <si>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</si>
  <si>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</si>
  <si>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</si>
  <si>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</si>
  <si>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</si>
  <si>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</si>
  <si>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</si>
  <si>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</si>
  <si>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</si>
  <si>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</si>
  <si>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</si>
  <si>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</si>
  <si>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</si>
  <si>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</si>
  <si>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</si>
  <si>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</si>
  <si>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</si>
  <si>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</si>
  <si>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</si>
  <si>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</si>
  <si>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</si>
  <si>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</si>
  <si>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</si>
  <si>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</si>
  <si>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</si>
  <si>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</si>
  <si>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</si>
  <si>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</si>
  <si>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</si>
  <si>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</si>
  <si>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</si>
  <si>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</si>
  <si>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</si>
  <si>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</si>
  <si>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</si>
  <si>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</si>
  <si>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</si>
  <si>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富田林市長</t>
    <rPh sb="0" eb="4">
      <t>トンダバヤシシ</t>
    </rPh>
    <rPh sb="4" eb="5">
      <t>チョウ</t>
    </rPh>
    <phoneticPr fontId="6"/>
  </si>
  <si>
    <t>河内長野市長</t>
    <rPh sb="0" eb="6">
      <t>カワチナガノシチョウ</t>
    </rPh>
    <phoneticPr fontId="6"/>
  </si>
  <si>
    <t>大阪狭山市長</t>
    <rPh sb="0" eb="2">
      <t>オオサカ</t>
    </rPh>
    <rPh sb="2" eb="6">
      <t>サヤマシチョウ</t>
    </rPh>
    <phoneticPr fontId="6"/>
  </si>
  <si>
    <t>太子町長</t>
    <rPh sb="0" eb="4">
      <t>タイシチョウチョウ</t>
    </rPh>
    <phoneticPr fontId="6"/>
  </si>
  <si>
    <t>河南町長</t>
    <rPh sb="0" eb="4">
      <t>カナンチョウチョウ</t>
    </rPh>
    <phoneticPr fontId="6"/>
  </si>
  <si>
    <t>千早赤阪村長</t>
    <rPh sb="0" eb="5">
      <t>チハヤアカサカムラ</t>
    </rPh>
    <rPh sb="5" eb="6">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</si>
</sst>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xmlns:a14="http://schemas.microsoft.com/office/drawing/2010/main"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33"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34"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xdr:row>
          <xdr:rowOff>285750</xdr:rowOff>
        </xdr:from>
        <xdr:to>
          <xdr:col>25</xdr:col>
          <xdr:colOff>123825</xdr:colOff>
          <xdr:row>8</xdr:row>
          <xdr:rowOff>28575</xdr:rowOff>
        </xdr:to>
        <xdr:sp macro="" textlink="">
          <xdr:nvSpPr>
            <xdr:cNvPr id="35"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6</xdr:row>
          <xdr:rowOff>285750</xdr:rowOff>
        </xdr:from>
        <xdr:to>
          <xdr:col>29</xdr:col>
          <xdr:colOff>123825</xdr:colOff>
          <xdr:row>8</xdr:row>
          <xdr:rowOff>28575</xdr:rowOff>
        </xdr:to>
        <xdr:sp macro="" textlink="">
          <xdr:nvSpPr>
            <xdr:cNvPr id="36"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40"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133350</xdr:rowOff>
        </xdr:from>
        <xdr:to>
          <xdr:col>4</xdr:col>
          <xdr:colOff>9525</xdr:colOff>
          <xdr:row>29</xdr:row>
          <xdr:rowOff>38100</xdr:rowOff>
        </xdr:to>
        <xdr:sp macro="" textlink="">
          <xdr:nvSpPr>
            <xdr:cNvPr id="41"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133350</xdr:rowOff>
        </xdr:from>
        <xdr:to>
          <xdr:col>4</xdr:col>
          <xdr:colOff>9525</xdr:colOff>
          <xdr:row>30</xdr:row>
          <xdr:rowOff>38100</xdr:rowOff>
        </xdr:to>
        <xdr:sp macro="" textlink="">
          <xdr:nvSpPr>
            <xdr:cNvPr id="42"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43"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133350</xdr:rowOff>
        </xdr:from>
        <xdr:to>
          <xdr:col>4</xdr:col>
          <xdr:colOff>57150</xdr:colOff>
          <xdr:row>33</xdr:row>
          <xdr:rowOff>38100</xdr:rowOff>
        </xdr:to>
        <xdr:sp macro="" textlink="">
          <xdr:nvSpPr>
            <xdr:cNvPr id="44"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123825</xdr:rowOff>
        </xdr:from>
        <xdr:to>
          <xdr:col>4</xdr:col>
          <xdr:colOff>57150</xdr:colOff>
          <xdr:row>34</xdr:row>
          <xdr:rowOff>28575</xdr:rowOff>
        </xdr:to>
        <xdr:sp macro="" textlink="">
          <xdr:nvSpPr>
            <xdr:cNvPr id="45"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46" name="Group Box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123825</xdr:rowOff>
        </xdr:from>
        <xdr:to>
          <xdr:col>4</xdr:col>
          <xdr:colOff>57150</xdr:colOff>
          <xdr:row>39</xdr:row>
          <xdr:rowOff>28575</xdr:rowOff>
        </xdr:to>
        <xdr:sp macro="" textlink="">
          <xdr:nvSpPr>
            <xdr:cNvPr id="47"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38</xdr:row>
          <xdr:rowOff>133350</xdr:rowOff>
        </xdr:from>
        <xdr:to>
          <xdr:col>4</xdr:col>
          <xdr:colOff>57150</xdr:colOff>
          <xdr:row>40</xdr:row>
          <xdr:rowOff>38100</xdr:rowOff>
        </xdr:to>
        <xdr:sp macro="" textlink="">
          <xdr:nvSpPr>
            <xdr:cNvPr id="48"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49"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123825</xdr:rowOff>
        </xdr:from>
        <xdr:to>
          <xdr:col>4</xdr:col>
          <xdr:colOff>19050</xdr:colOff>
          <xdr:row>43</xdr:row>
          <xdr:rowOff>28575</xdr:rowOff>
        </xdr:to>
        <xdr:sp macro="" textlink="">
          <xdr:nvSpPr>
            <xdr:cNvPr id="50"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xdr:row>
          <xdr:rowOff>123825</xdr:rowOff>
        </xdr:from>
        <xdr:to>
          <xdr:col>4</xdr:col>
          <xdr:colOff>9525</xdr:colOff>
          <xdr:row>44</xdr:row>
          <xdr:rowOff>28575</xdr:rowOff>
        </xdr:to>
        <xdr:sp macro="" textlink="">
          <xdr:nvSpPr>
            <xdr:cNvPr id="51"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52"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53"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54"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55"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56"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57"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58"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59"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60"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61"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62"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63"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024"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025"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026"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027"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028"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029"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030"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031"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032"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033"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034"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035"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036"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037"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038"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039"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xmlns:a14="http://schemas.microsoft.com/office/drawing/2010/main"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36"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37"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38"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39"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40"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41"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42"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43"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44"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45"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46"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47"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48"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49"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50"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51"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52"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53"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54"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55"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56"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57"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58"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59"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60"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61"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62"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63"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168"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election activeCell="G6" sqref="G6"/>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
      </c>
      <c r="AE1" s="384"/>
      <c r="AF1" s="384"/>
      <c r="AG1" s="384"/>
      <c r="AH1" s="384"/>
      <c r="AI1" s="384"/>
      <c r="AJ1" s="384"/>
      <c r="AK1" s="384"/>
    </row>
    <row r="2" spans="2:65" ht="23.25" customHeight="1">
      <c r="B2" s="396" t="s">
        <v>2013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2018</v>
      </c>
      <c r="C4" s="408"/>
      <c r="D4" s="408"/>
      <c r="E4" s="408"/>
      <c r="F4" s="408"/>
      <c r="G4" s="284" t="s">
        <v>2</v>
      </c>
      <c r="H4" s="284"/>
      <c r="I4" s="284"/>
      <c r="J4" s="284"/>
      <c r="K4" s="284"/>
      <c r="L4" s="284"/>
      <c r="M4" s="284"/>
      <c r="N4" s="274" t="s">
        <v>3</v>
      </c>
      <c r="O4" s="274"/>
      <c r="P4" s="274"/>
      <c r="Q4" s="274"/>
      <c r="R4" s="274"/>
      <c r="S4" s="274"/>
      <c r="T4" s="338" t="s">
        <v>2014</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c r="C5" s="407"/>
      <c r="D5" s="407"/>
      <c r="E5" s="407"/>
      <c r="F5" s="407"/>
      <c r="G5" s="285"/>
      <c r="H5" s="285"/>
      <c r="I5" s="285"/>
      <c r="J5" s="285"/>
      <c r="K5" s="285"/>
      <c r="L5" s="285"/>
      <c r="M5" s="285"/>
      <c r="N5" s="364"/>
      <c r="O5" s="364"/>
      <c r="P5" s="364"/>
      <c r="Q5" s="364"/>
      <c r="R5" s="364"/>
      <c r="S5" s="364"/>
      <c r="T5" s="365"/>
      <c r="U5" s="366"/>
      <c r="V5" s="366"/>
      <c r="W5" s="366"/>
      <c r="X5" s="366"/>
      <c r="Y5" s="366"/>
      <c r="Z5" s="366"/>
      <c r="AA5" s="366"/>
      <c r="AB5" s="367"/>
      <c r="AC5" s="353"/>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8" t="s">
        <v>1873</v>
      </c>
      <c r="V8" s="288"/>
      <c r="W8" s="288"/>
      <c r="X8" s="289"/>
      <c r="Y8" s="38"/>
      <c r="Z8" s="361" t="s">
        <v>76</v>
      </c>
      <c r="AA8" s="362"/>
      <c r="AB8" s="363"/>
      <c r="AC8" s="39"/>
      <c r="AD8" s="356" t="s">
        <v>77</v>
      </c>
      <c r="AE8" s="356"/>
      <c r="AF8" s="357"/>
      <c r="AM8" s="354">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90"/>
      <c r="K9" s="290"/>
      <c r="L9" s="405"/>
      <c r="M9" s="404" t="str">
        <f>IFERROR(VLOOKUP(AC5,【参考】数式用!$A$5:$N$27,MATCH(M8,【参考】数式用!$B$4:$J$4,0)+1,FALSE),"")</f>
        <v/>
      </c>
      <c r="N9" s="290"/>
      <c r="O9" s="290"/>
      <c r="P9" s="405"/>
      <c r="Q9" s="404" t="str">
        <f>IFERROR(VLOOKUP(AC5,【参考】数式用!$A$5:$N$27,MATCH(Q8,【参考】数式用!$B$4:$J$4,0)+1,FALSE),"")</f>
        <v/>
      </c>
      <c r="R9" s="290"/>
      <c r="S9" s="290"/>
      <c r="T9" s="405"/>
      <c r="U9" s="290">
        <f>SUM(I9,M9,Q9)</f>
        <v>0</v>
      </c>
      <c r="V9" s="290"/>
      <c r="W9" s="290"/>
      <c r="X9" s="291"/>
      <c r="Y9" s="358" t="str">
        <f>IFERROR(IF(AM8=1,VLOOKUP(AC5,【参考】数式用!$A$5:$N$27,13,FALSE),""),"")</f>
        <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t="str">
        <f>IFERROR(IF(AM8&lt;&gt;0,T105+Y105,"先に新加算の区分を選択"),"")</f>
        <v>先に新加算の区分を選択</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t="str">
        <f>IFERROR(ROUNDDOWN(ROUNDDOWN(ROUND(T5*VLOOKUP(AC5,【参考】数式用!$A$5:$N$37,14,FALSE),0),0)*AD108*0.5,0),"")</f>
        <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c r="U59" s="270"/>
      <c r="V59" s="270"/>
      <c r="W59" s="270"/>
      <c r="X59" s="270"/>
      <c r="Y59" s="282" t="s">
        <v>47</v>
      </c>
      <c r="Z59" s="282"/>
      <c r="AA59" s="270"/>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c r="I63" s="273"/>
      <c r="J63" s="273"/>
      <c r="K63" s="273"/>
      <c r="L63" s="273"/>
      <c r="M63" s="273"/>
      <c r="N63" s="273"/>
      <c r="O63" s="273"/>
      <c r="P63" s="273"/>
      <c r="Q63" s="273"/>
      <c r="R63" s="274" t="s">
        <v>1876</v>
      </c>
      <c r="S63" s="274"/>
      <c r="T63" s="274"/>
      <c r="U63" s="71" t="s">
        <v>1877</v>
      </c>
      <c r="V63" s="275"/>
      <c r="W63" s="275"/>
      <c r="X63" s="72" t="s">
        <v>1878</v>
      </c>
      <c r="Y63" s="275"/>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
      </c>
      <c r="I64" s="276"/>
      <c r="J64" s="276"/>
      <c r="K64" s="276"/>
      <c r="L64" s="276"/>
      <c r="M64" s="276"/>
      <c r="N64" s="276"/>
      <c r="O64" s="276"/>
      <c r="P64" s="276"/>
      <c r="Q64" s="276"/>
      <c r="R64" s="274"/>
      <c r="S64" s="274"/>
      <c r="T64" s="274"/>
      <c r="U64" s="277"/>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
      </c>
      <c r="I66" s="217"/>
      <c r="J66" s="217"/>
      <c r="K66" s="217"/>
      <c r="L66" s="217"/>
      <c r="M66" s="217"/>
      <c r="N66" s="217"/>
      <c r="O66" s="274" t="s">
        <v>1881</v>
      </c>
      <c r="P66" s="274"/>
      <c r="Q66" s="274"/>
      <c r="R66" s="272" t="s">
        <v>1875</v>
      </c>
      <c r="S66" s="272"/>
      <c r="T66" s="272"/>
      <c r="U66" s="273"/>
      <c r="V66" s="273"/>
      <c r="W66" s="273"/>
      <c r="X66" s="273"/>
      <c r="Y66" s="273"/>
      <c r="Z66" s="273"/>
      <c r="AA66" s="273"/>
      <c r="AB66" s="220" t="s">
        <v>1882</v>
      </c>
      <c r="AC66" s="221"/>
      <c r="AD66" s="221"/>
      <c r="AE66" s="222"/>
      <c r="AF66" s="216"/>
      <c r="AG66" s="216"/>
      <c r="AH66" s="216"/>
      <c r="AI66" s="216"/>
      <c r="AJ66" s="216"/>
      <c r="AK66" s="216"/>
      <c r="AM66" s="40"/>
    </row>
    <row r="67" spans="2:39" ht="18.75">
      <c r="B67" s="274"/>
      <c r="C67" s="274"/>
      <c r="D67" s="274"/>
      <c r="E67" s="274" t="s">
        <v>47</v>
      </c>
      <c r="F67" s="274"/>
      <c r="G67" s="274"/>
      <c r="H67" s="217" t="str">
        <f t="shared" ref="H67" si="0">IF(AA59="","",AA59)</f>
        <v/>
      </c>
      <c r="I67" s="217"/>
      <c r="J67" s="217"/>
      <c r="K67" s="217"/>
      <c r="L67" s="217"/>
      <c r="M67" s="217"/>
      <c r="N67" s="217"/>
      <c r="O67" s="274"/>
      <c r="P67" s="274"/>
      <c r="Q67" s="274"/>
      <c r="R67" s="218" t="s">
        <v>47</v>
      </c>
      <c r="S67" s="218"/>
      <c r="T67" s="218"/>
      <c r="U67" s="219"/>
      <c r="V67" s="219"/>
      <c r="W67" s="219"/>
      <c r="X67" s="219"/>
      <c r="Y67" s="219"/>
      <c r="Z67" s="219"/>
      <c r="AA67" s="219"/>
      <c r="AB67" s="220" t="s">
        <v>1883</v>
      </c>
      <c r="AC67" s="221"/>
      <c r="AD67" s="221"/>
      <c r="AE67" s="222"/>
      <c r="AF67" s="283"/>
      <c r="AG67" s="216"/>
      <c r="AH67" s="216"/>
      <c r="AI67" s="216"/>
      <c r="AJ67" s="216"/>
      <c r="AK67" s="216"/>
      <c r="AM67" s="40"/>
    </row>
    <row r="68" spans="2:39">
      <c r="AM68" s="40"/>
    </row>
    <row r="69" spans="2:39" ht="29.25" customHeight="1" thickBot="1">
      <c r="B69" s="268" t="s">
        <v>2016</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2026</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5" t="str">
        <f>I9</f>
        <v/>
      </c>
      <c r="F104" s="266"/>
      <c r="G104" s="266"/>
      <c r="H104" s="266"/>
      <c r="I104" s="267"/>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7"/>
      <c r="AA104" s="267"/>
      <c r="AB104" s="256"/>
      <c r="AC104" s="256"/>
      <c r="AD104" s="256"/>
      <c r="AE104" s="257"/>
    </row>
    <row r="105" spans="2:31">
      <c r="B105" s="248" t="s">
        <v>1893</v>
      </c>
      <c r="C105" s="249"/>
      <c r="D105" s="250"/>
      <c r="E105" s="261" t="str">
        <f>IFERROR(ROUNDDOWN(ROUND(T5*I9,0),0)*W108,"")</f>
        <v/>
      </c>
      <c r="F105" s="262"/>
      <c r="G105" s="262"/>
      <c r="H105" s="262"/>
      <c r="I105" s="96" t="s">
        <v>1891</v>
      </c>
      <c r="J105" s="263" t="str">
        <f>IFERROR(ROUNDDOWN(ROUND(W5*M9,0),0)*W108,"")</f>
        <v/>
      </c>
      <c r="K105" s="264"/>
      <c r="L105" s="264"/>
      <c r="M105" s="264"/>
      <c r="N105" s="96" t="s">
        <v>1891</v>
      </c>
      <c r="O105" s="263" t="str">
        <f>IFERROR(ROUNDDOWN(ROUND(W5*Q9,0),0)*W108,"")</f>
        <v/>
      </c>
      <c r="P105" s="264"/>
      <c r="Q105" s="264"/>
      <c r="R105" s="264"/>
      <c r="S105" s="97" t="s">
        <v>1891</v>
      </c>
      <c r="T105" s="380">
        <f>IFERROR(SUM(E105,J105,O105),"")</f>
        <v>0</v>
      </c>
      <c r="U105" s="380"/>
      <c r="V105" s="380"/>
      <c r="W105" s="380"/>
      <c r="X105" s="98" t="s">
        <v>1891</v>
      </c>
      <c r="Y105" s="263" t="str">
        <f>IFERROR(IF(AM8=1,ROUNDDOWN(ROUND(T5*Y9,0),0)*AD108,IF(AM8=2,ROUNDDOWN(ROUND(T5*AC9,0),0)*AD108,"")),"")</f>
        <v/>
      </c>
      <c r="Z105" s="264"/>
      <c r="AA105" s="264"/>
      <c r="AB105" s="264"/>
      <c r="AC105" s="264"/>
      <c r="AD105" s="264"/>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3"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34"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35"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36"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40"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41"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42"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43"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44"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45"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46"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47"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48"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49"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50"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51"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52"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53"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54"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55"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56"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57"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58"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59"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60"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61"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62"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63"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024"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025"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026"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027"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028"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029"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030"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031"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032"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033"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034"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035"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036"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037"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038"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039"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N5:P5</xm:sqref>
        </x14:dataValidation>
        <x14:dataValidation type="list" allowBlank="1" showInputMessage="1" showErrorMessage="1">
          <x14:formula1>
            <xm:f>Sheet1!$A$1:$A$6</xm:f>
          </x14:formula1>
          <xm:sqref>G5:M5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G5" sqref="G5:M5"/>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
      </c>
      <c r="AF1" s="481"/>
      <c r="AG1" s="481"/>
      <c r="AH1" s="481"/>
      <c r="AI1" s="481"/>
      <c r="AJ1" s="481"/>
      <c r="AK1" s="481"/>
    </row>
    <row r="2" spans="2:40" ht="24" customHeight="1">
      <c r="B2" s="396" t="s">
        <v>2017</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2018</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t="str">
        <f>IF('別紙様式7-1（計画書）'!B5="","",'別紙様式7-1（計画書）'!B5)</f>
        <v/>
      </c>
      <c r="C5" s="481"/>
      <c r="D5" s="481"/>
      <c r="E5" s="481"/>
      <c r="F5" s="481"/>
      <c r="G5" s="479" t="str">
        <f>IF('別紙様式7-1（計画書）'!G5="","",'別紙様式7-1（計画書）'!G5)</f>
        <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0</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
      </c>
    </row>
    <row r="17" spans="2:38" s="27" customFormat="1" ht="6.95" customHeight="1" thickBot="1">
      <c r="B17" s="320" t="s">
        <v>1909</v>
      </c>
      <c r="C17" s="321"/>
      <c r="D17" s="321"/>
      <c r="E17" s="321"/>
      <c r="F17" s="321"/>
      <c r="G17" s="321"/>
      <c r="H17" s="321"/>
      <c r="I17" s="321"/>
      <c r="J17" s="321"/>
      <c r="K17" s="321"/>
      <c r="L17" s="321"/>
      <c r="M17" s="322"/>
      <c r="N17" s="306"/>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2028</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
      </c>
      <c r="I57" s="425"/>
      <c r="J57" s="425"/>
      <c r="K57" s="425"/>
      <c r="L57" s="425"/>
      <c r="M57" s="425"/>
      <c r="N57" s="425"/>
      <c r="O57" s="425"/>
      <c r="P57" s="425"/>
      <c r="Q57" s="425"/>
      <c r="R57" s="274" t="s">
        <v>1876</v>
      </c>
      <c r="S57" s="274"/>
      <c r="T57" s="274"/>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4"/>
      <c r="C58" s="274"/>
      <c r="D58" s="274"/>
      <c r="E58" s="218" t="s">
        <v>1879</v>
      </c>
      <c r="F58" s="218"/>
      <c r="G58" s="218"/>
      <c r="H58" s="428" t="str">
        <f>IF('別紙様式7-1（計画書）'!H64="","",'別紙様式7-1（計画書）'!H64)</f>
        <v/>
      </c>
      <c r="I58" s="428"/>
      <c r="J58" s="428"/>
      <c r="K58" s="428"/>
      <c r="L58" s="428"/>
      <c r="M58" s="428"/>
      <c r="N58" s="428"/>
      <c r="O58" s="428"/>
      <c r="P58" s="428"/>
      <c r="Q58" s="428"/>
      <c r="R58" s="274"/>
      <c r="S58" s="274"/>
      <c r="T58" s="274"/>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
      </c>
      <c r="I60" s="423"/>
      <c r="J60" s="423"/>
      <c r="K60" s="423"/>
      <c r="L60" s="423"/>
      <c r="M60" s="423"/>
      <c r="N60" s="423"/>
      <c r="O60" s="274" t="s">
        <v>1881</v>
      </c>
      <c r="P60" s="274"/>
      <c r="Q60" s="274"/>
      <c r="R60" s="272" t="s">
        <v>1875</v>
      </c>
      <c r="S60" s="272"/>
      <c r="T60" s="272"/>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4"/>
      <c r="C61" s="274"/>
      <c r="D61" s="274"/>
      <c r="E61" s="274" t="s">
        <v>47</v>
      </c>
      <c r="F61" s="274"/>
      <c r="G61" s="274"/>
      <c r="H61" s="423" t="str">
        <f>IF('別紙様式7-1（計画書）'!H67="","",'別紙様式7-1（計画書）'!H67)</f>
        <v/>
      </c>
      <c r="I61" s="423"/>
      <c r="J61" s="423"/>
      <c r="K61" s="423"/>
      <c r="L61" s="423"/>
      <c r="M61" s="423"/>
      <c r="N61" s="423"/>
      <c r="O61" s="274"/>
      <c r="P61" s="274"/>
      <c r="Q61" s="274"/>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9" t="s">
        <v>2030</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2026</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6"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37"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38"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39"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40"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41"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42"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43"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44"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45"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46"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47"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48"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49"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50"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51"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52"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53"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54"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55"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56"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57"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58"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59"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60"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61"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62"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63"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168"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topLeftCell="A16"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2011</v>
      </c>
      <c r="D8" s="516" t="s">
        <v>1929</v>
      </c>
      <c r="E8" s="517"/>
      <c r="F8" s="22" t="s">
        <v>1930</v>
      </c>
      <c r="G8" s="22" t="s">
        <v>72</v>
      </c>
      <c r="H8" s="22" t="s">
        <v>1931</v>
      </c>
      <c r="I8" s="22" t="s">
        <v>1932</v>
      </c>
    </row>
    <row r="9" spans="1:9" ht="150.75" customHeight="1">
      <c r="A9" s="8" t="s">
        <v>73</v>
      </c>
      <c r="B9" s="20"/>
      <c r="C9" s="22" t="s">
        <v>2012</v>
      </c>
      <c r="D9" s="516" t="s">
        <v>1933</v>
      </c>
      <c r="E9" s="517"/>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2011</v>
      </c>
      <c r="D19" s="18" t="s">
        <v>1931</v>
      </c>
      <c r="E19" s="18" t="s">
        <v>1968</v>
      </c>
      <c r="F19" s="19" t="s">
        <v>1970</v>
      </c>
      <c r="G19" s="4"/>
      <c r="H19" s="4"/>
      <c r="I19" s="4"/>
    </row>
    <row r="20" spans="1:9" ht="95.25" customHeight="1">
      <c r="A20" s="521" t="s">
        <v>1965</v>
      </c>
      <c r="B20" s="520"/>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2029</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8.75"/>
  <sheetData>
    <row r="1" spans="1:1">
      <c r="A1" t="s">
        <v>2032</v>
      </c>
    </row>
    <row r="2" spans="1:1">
      <c r="A2" t="s">
        <v>2033</v>
      </c>
    </row>
    <row r="3" spans="1:1">
      <c r="A3" t="s">
        <v>2034</v>
      </c>
    </row>
    <row r="4" spans="1:1">
      <c r="A4" t="s">
        <v>2035</v>
      </c>
    </row>
    <row r="5" spans="1:1">
      <c r="A5" t="s">
        <v>2036</v>
      </c>
    </row>
    <row r="6" spans="1:1">
      <c r="A6" t="s">
        <v>2037</v>
      </c>
    </row>
  </sheetData>
  <phoneticPr fontId="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52</vt:i4>
      </vt:variant>
    </vt:vector>
  </HeadingPairs>
  <TitlesOfParts>
    <vt:vector size="58" baseType="lpstr">
      <vt:lpstr>別紙様式7-1（計画書）</vt:lpstr>
      <vt:lpstr>別紙様式7-2（実績報告書）</vt:lpstr>
      <vt:lpstr>参考２（キャリアパス・賃金規程例）</vt:lpstr>
      <vt:lpstr>Sheet1</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上田　陽子</cp:lastModifiedBy>
  <cp:lastPrinted>2024-03-18T08:05:57Z</cp:lastPrinted>
  <dcterms:created xsi:type="dcterms:W3CDTF">2015-06-05T18:19:34Z</dcterms:created>
  <dcterms:modified xsi:type="dcterms:W3CDTF">2024-04-03T07:00:30Z</dcterms:modified>
</cp:coreProperties>
</file>