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8895" activeTab="0"/>
  </bookViews>
  <sheets>
    <sheet name="通所介護（サービス提供体制強化加算）" sheetId="1" r:id="rId1"/>
  </sheets>
  <definedNames>
    <definedName name="_xlfn.IFERROR" hidden="1">#NAME?</definedName>
    <definedName name="_xlnm.Print_Area" localSheetId="0">'通所介護（サービス提供体制強化加算）'!$A$1:$S$44</definedName>
  </definedNames>
  <calcPr fullCalcOnLoad="1"/>
</workbook>
</file>

<file path=xl/sharedStrings.xml><?xml version="1.0" encoding="utf-8"?>
<sst xmlns="http://schemas.openxmlformats.org/spreadsheetml/2006/main" count="104" uniqueCount="45">
  <si>
    <t>合計</t>
  </si>
  <si>
    <t>９月</t>
  </si>
  <si>
    <t>年度分の判定</t>
  </si>
  <si>
    <t>平均</t>
  </si>
  <si>
    <t>割合</t>
  </si>
  <si>
    <t>届出（判定）月：</t>
  </si>
  <si>
    <t>２月</t>
  </si>
  <si>
    <t>３月</t>
  </si>
  <si>
    <t>４月</t>
  </si>
  <si>
    <t>５月</t>
  </si>
  <si>
    <t>６月</t>
  </si>
  <si>
    <t>７月</t>
  </si>
  <si>
    <t>８月</t>
  </si>
  <si>
    <t>１０月</t>
  </si>
  <si>
    <t>１１月</t>
  </si>
  <si>
    <r>
      <t>■　前年度の実績が</t>
    </r>
    <r>
      <rPr>
        <b/>
        <sz val="12"/>
        <color indexed="10"/>
        <rFont val="メイリオ"/>
        <family val="3"/>
      </rPr>
      <t>６ヶ月以上</t>
    </r>
    <r>
      <rPr>
        <b/>
        <sz val="12"/>
        <color indexed="56"/>
        <rFont val="メイリオ"/>
        <family val="3"/>
      </rPr>
      <t>ある事業所の場合</t>
    </r>
  </si>
  <si>
    <r>
      <t>■　前年度実績が</t>
    </r>
    <r>
      <rPr>
        <b/>
        <sz val="12"/>
        <color indexed="10"/>
        <rFont val="メイリオ"/>
        <family val="3"/>
      </rPr>
      <t>６ヶ月に満たない</t>
    </r>
    <r>
      <rPr>
        <b/>
        <sz val="12"/>
        <color indexed="56"/>
        <rFont val="メイリオ"/>
        <family val="3"/>
      </rPr>
      <t>事業所の場合</t>
    </r>
  </si>
  <si>
    <t>(自動計算)</t>
  </si>
  <si>
    <r>
      <t>月　</t>
    </r>
    <r>
      <rPr>
        <sz val="10"/>
        <rFont val="ＭＳ 明朝"/>
        <family val="1"/>
      </rPr>
      <t>（▼ボタンから選択してください）</t>
    </r>
  </si>
  <si>
    <t>　（※）常勤換算方法による職員数の算定方法
　月ごとの職員の勤務延時間数を、当該事業所において常勤の職員が勤務すべき時間数で除することによって算定します（小数点第２位以下は切り捨て）。
　例えば、ある月の常勤職員の勤務すべき時間が160時間である場合、80時間勤務した職員の常勤換算数は80÷160の「0.5」となります。
　ただし、一人の職員の常勤換算数が1.0を超えることはありません。上記例の場合において、シフト等の関係により仮に勤務時間が160時間を超えていたとしても、当該職員の常勤換算数は1.0となります。</t>
  </si>
  <si>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また、届出の後も毎年度、要件の確認をお願いいたします。</t>
    </r>
  </si>
  <si>
    <r>
      <rPr>
        <b/>
        <sz val="12"/>
        <color indexed="40"/>
        <rFont val="HG丸ｺﾞｼｯｸM-PRO"/>
        <family val="3"/>
      </rPr>
      <t>水色枠内</t>
    </r>
    <r>
      <rPr>
        <sz val="12"/>
        <color indexed="10"/>
        <rFont val="HG丸ｺﾞｼｯｸM-PRO"/>
        <family val="3"/>
      </rPr>
      <t>に、</t>
    </r>
    <r>
      <rPr>
        <b/>
        <sz val="12"/>
        <color indexed="10"/>
        <rFont val="HG丸ｺﾞｼｯｸM-PRO"/>
        <family val="3"/>
      </rPr>
      <t>常勤換算方法</t>
    </r>
    <r>
      <rPr>
        <sz val="12"/>
        <color indexed="10"/>
        <rFont val="HG丸ｺﾞｼｯｸM-PRO"/>
        <family val="3"/>
      </rPr>
      <t xml:space="preserve">によって算出した各月の職員数（※）を入力してください。
</t>
    </r>
    <r>
      <rPr>
        <u val="single"/>
        <sz val="12"/>
        <color indexed="10"/>
        <rFont val="HG丸ｺﾞｼｯｸM-PRO"/>
        <family val="3"/>
      </rPr>
      <t>また、届出の後も毎月、要件の確認をお願いいたします。</t>
    </r>
  </si>
  <si>
    <t>加算（Ⅱ）</t>
  </si>
  <si>
    <t>加算（Ⅲ）</t>
  </si>
  <si>
    <t>加算（Ⅲ）</t>
  </si>
  <si>
    <t>令和</t>
  </si>
  <si>
    <t>※下記のいずれかに適合すること。</t>
  </si>
  <si>
    <t>≧７０％で算定可</t>
  </si>
  <si>
    <t>≧２５％で算定可</t>
  </si>
  <si>
    <t>加算（Ⅰ）</t>
  </si>
  <si>
    <r>
      <t>(1)のうち</t>
    </r>
    <r>
      <rPr>
        <b/>
        <sz val="11"/>
        <color indexed="8"/>
        <rFont val="メイリオ"/>
        <family val="3"/>
      </rPr>
      <t>介護福祉士の総数</t>
    </r>
  </si>
  <si>
    <r>
      <t>(1)のうち勤続年数10年以上の</t>
    </r>
    <r>
      <rPr>
        <b/>
        <sz val="11"/>
        <color indexed="8"/>
        <rFont val="メイリオ"/>
        <family val="3"/>
      </rPr>
      <t>介護福祉士の総数</t>
    </r>
  </si>
  <si>
    <t>(2)のうち常勤職員の総数</t>
  </si>
  <si>
    <t>≧３０％で算定可</t>
  </si>
  <si>
    <t>(1)介護職員の総数
(保健師、看護職員を除く)</t>
  </si>
  <si>
    <t>≧５０％で算定可</t>
  </si>
  <si>
    <t>≧４０％で算定可</t>
  </si>
  <si>
    <t>≧６０％で算定可</t>
  </si>
  <si>
    <r>
      <t>(2)のうち</t>
    </r>
    <r>
      <rPr>
        <b/>
        <sz val="11"/>
        <color indexed="8"/>
        <rFont val="メイリオ"/>
        <family val="3"/>
      </rPr>
      <t>勤続年数が７年以上の者の総数</t>
    </r>
  </si>
  <si>
    <t>≧５０％で算定可</t>
  </si>
  <si>
    <t>≧４０％で算定可</t>
  </si>
  <si>
    <t>≧６０％で算定可</t>
  </si>
  <si>
    <t>加算（Ⅰ）</t>
  </si>
  <si>
    <t>人員要件確認表（サービス提供体制強化加算）　　看護小規模多機能型居宅介護用</t>
  </si>
  <si>
    <t>(2)従事者の総数
(保健師、看護職員を含む)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</si>
</sst>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0_ "/>
  </numFmts>
  <fonts count="63">
    <font>
      <sz val="11"/>
      <name val="ＭＳ Ｐゴシック"/>
      <family val="3"/>
    </font>
    <font>
      <sz val="6"/>
      <name val="ＭＳ Ｐゴシック"/>
      <family val="3"/>
    </font>
    <font>
      <sz val="11"/>
      <name val="メイリオ"/>
      <family val="3"/>
    </font>
    <font>
      <b/>
      <sz val="14"/>
      <name val="メイリオ"/>
      <family val="3"/>
    </font>
    <font>
      <sz val="14"/>
      <name val="メイリオ"/>
      <family val="3"/>
    </font>
    <font>
      <sz val="8"/>
      <name val="メイリオ"/>
      <family val="3"/>
    </font>
    <font>
      <sz val="10"/>
      <name val="メイリオ"/>
      <family val="3"/>
    </font>
    <font>
      <sz val="6"/>
      <name val="メイリオ"/>
      <family val="3"/>
    </font>
    <font>
      <b/>
      <sz val="12"/>
      <color indexed="56"/>
      <name val="メイリオ"/>
      <family val="3"/>
    </font>
    <font>
      <sz val="12"/>
      <name val="メイリオ"/>
      <family val="3"/>
    </font>
    <font>
      <b/>
      <sz val="12"/>
      <color indexed="10"/>
      <name val="メイリオ"/>
      <family val="3"/>
    </font>
    <font>
      <b/>
      <sz val="16"/>
      <name val="メイリオ"/>
      <family val="3"/>
    </font>
    <font>
      <sz val="12"/>
      <color indexed="10"/>
      <name val="HG丸ｺﾞｼｯｸM-PRO"/>
      <family val="3"/>
    </font>
    <font>
      <b/>
      <sz val="12"/>
      <color indexed="40"/>
      <name val="HG丸ｺﾞｼｯｸM-PRO"/>
      <family val="3"/>
    </font>
    <font>
      <u val="single"/>
      <sz val="12"/>
      <color indexed="10"/>
      <name val="HG丸ｺﾞｼｯｸM-PRO"/>
      <family val="3"/>
    </font>
    <font>
      <sz val="10"/>
      <name val="ＭＳ 明朝"/>
      <family val="1"/>
    </font>
    <font>
      <b/>
      <sz val="12"/>
      <color indexed="10"/>
      <name val="HG丸ｺﾞｼｯｸM-PRO"/>
      <family val="3"/>
    </font>
    <font>
      <b/>
      <sz val="11"/>
      <name val="メイリオ"/>
      <family val="3"/>
    </font>
    <font>
      <sz val="11"/>
      <color indexed="8"/>
      <name val="ＭＳ 明朝"/>
      <family val="1"/>
    </font>
    <font>
      <sz val="11"/>
      <color indexed="9"/>
      <name val="ＭＳ 明朝"/>
      <family val="1"/>
    </font>
    <font>
      <b/>
      <sz val="11"/>
      <color indexed="9"/>
      <name val="ＭＳ 明朝"/>
      <family val="1"/>
    </font>
    <font>
      <sz val="11"/>
      <color indexed="10"/>
      <name val="ＭＳ 明朝"/>
      <family val="1"/>
    </font>
    <font>
      <b/>
      <sz val="11"/>
      <color indexed="8"/>
      <name val="ＭＳ 明朝"/>
      <family val="1"/>
    </font>
    <font>
      <b/>
      <sz val="14"/>
      <color indexed="10"/>
      <name val="メイリオ"/>
      <family val="3"/>
    </font>
    <font>
      <b/>
      <sz val="13"/>
      <color indexed="10"/>
      <name val="メイリオ"/>
      <family val="3"/>
    </font>
    <font>
      <b/>
      <sz val="11"/>
      <color indexed="8"/>
      <name val="メイリオ"/>
      <family val="3"/>
    </font>
    <font>
      <b/>
      <sz val="18"/>
      <color indexed="56"/>
      <name val="ＭＳ Ｐゴシック"/>
      <family val="3"/>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56"/>
      <name val="ＭＳ Ｐ明朝"/>
      <family val="1"/>
    </font>
    <font>
      <sz val="11"/>
      <color indexed="56"/>
      <name val="メイリオ"/>
      <family val="3"/>
    </font>
    <font>
      <sz val="11"/>
      <color indexed="8"/>
      <name val="メイリオ"/>
      <family val="3"/>
    </font>
    <font>
      <sz val="14"/>
      <color indexed="8"/>
      <name val="メイリオ"/>
      <family val="3"/>
    </font>
    <font>
      <sz val="12"/>
      <color indexed="8"/>
      <name val="メイリオ"/>
      <family val="3"/>
    </font>
    <font>
      <sz val="14"/>
      <color indexed="28"/>
      <name val="ＭＳ 明朝"/>
      <family val="1"/>
    </font>
    <font>
      <b/>
      <sz val="18"/>
      <color theme="3"/>
      <name val="ＭＳ Ｐゴシック"/>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002060"/>
      <name val="ＭＳ Ｐ明朝"/>
      <family val="1"/>
    </font>
    <font>
      <sz val="11"/>
      <color rgb="FF002060"/>
      <name val="メイリオ"/>
      <family val="3"/>
    </font>
    <font>
      <sz val="11"/>
      <color theme="1"/>
      <name val="メイリオ"/>
      <family val="3"/>
    </font>
    <font>
      <sz val="14"/>
      <color theme="1"/>
      <name val="メイリオ"/>
      <family val="3"/>
    </font>
    <font>
      <sz val="12"/>
      <color theme="1"/>
      <name val="メイリオ"/>
      <family val="3"/>
    </font>
    <font>
      <b/>
      <sz val="12"/>
      <color rgb="FF002060"/>
      <name val="メイリオ"/>
      <family val="3"/>
    </font>
    <font>
      <sz val="14"/>
      <color theme="7" tint="-0.49990999698638916"/>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2000013589859"/>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medium">
        <color rgb="FF00B0F0"/>
      </left>
      <right>
        <color indexed="63"/>
      </right>
      <top>
        <color indexed="63"/>
      </top>
      <bottom>
        <color indexed="63"/>
      </bottom>
    </border>
    <border>
      <left style="medium">
        <color rgb="FF00B0F0"/>
      </left>
      <right style="medium">
        <color rgb="FF00B0F0"/>
      </right>
      <top style="medium">
        <color rgb="FF00B0F0"/>
      </top>
      <bottom style="medium">
        <color rgb="FF00B0F0"/>
      </bottom>
    </border>
    <border>
      <left style="medium">
        <color rgb="FF00B0F0"/>
      </left>
      <right style="medium">
        <color rgb="FF00B0F0"/>
      </right>
      <top style="medium"/>
      <bottom style="medium">
        <color rgb="FF00B0F0"/>
      </bottom>
    </border>
    <border>
      <left style="thin"/>
      <right style="thin"/>
      <top style="medium"/>
      <bottom style="thin"/>
    </border>
    <border>
      <left style="thin"/>
      <right style="medium"/>
      <top style="medium"/>
      <bottom style="thin"/>
    </border>
    <border>
      <left style="medium"/>
      <right>
        <color indexed="63"/>
      </right>
      <top style="thin"/>
      <bottom style="medium"/>
    </border>
    <border>
      <left style="medium">
        <color rgb="FF00B0F0"/>
      </left>
      <right style="medium">
        <color rgb="FF00B0F0"/>
      </right>
      <top style="medium">
        <color rgb="FF00B0F0"/>
      </top>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color rgb="FF00B0F0"/>
      </left>
      <right style="medium">
        <color rgb="FF00B0F0"/>
      </right>
      <top>
        <color indexed="63"/>
      </top>
      <bottom style="medium">
        <color rgb="FF00B0F0"/>
      </bottom>
    </border>
    <border>
      <left style="thin"/>
      <right style="thin"/>
      <top>
        <color indexed="63"/>
      </top>
      <bottom style="thin"/>
    </border>
    <border>
      <left style="medium">
        <color rgb="FF00B0F0"/>
      </left>
      <right>
        <color indexed="63"/>
      </right>
      <top style="medium"/>
      <bottom style="medium">
        <color rgb="FF00B0F0"/>
      </bottom>
    </border>
    <border>
      <left style="medium">
        <color rgb="FF00B0F0"/>
      </left>
      <right>
        <color indexed="63"/>
      </right>
      <top style="medium">
        <color rgb="FF00B0F0"/>
      </top>
      <bottom style="medium"/>
    </border>
    <border>
      <left style="medium"/>
      <right style="thin"/>
      <top style="thin"/>
      <bottom style="medium"/>
    </border>
    <border>
      <left style="medium">
        <color rgb="FF00B0F0"/>
      </left>
      <right style="medium">
        <color rgb="FF00B0F0"/>
      </right>
      <top style="medium">
        <color rgb="FF00B0F0"/>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44" fillId="0" borderId="0" applyNumberFormat="0" applyFill="0" applyBorder="0" applyAlignment="0" applyProtection="0"/>
    <xf numFmtId="0" fontId="20"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22"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7" fillId="0" borderId="0" xfId="0" applyFont="1" applyAlignment="1">
      <alignment wrapText="1"/>
    </xf>
    <xf numFmtId="0" fontId="5" fillId="0" borderId="0" xfId="0" applyFont="1" applyBorder="1" applyAlignment="1" quotePrefix="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vertical="center"/>
    </xf>
    <xf numFmtId="0" fontId="5" fillId="0" borderId="10" xfId="0" applyFont="1" applyBorder="1" applyAlignment="1" quotePrefix="1">
      <alignment horizontal="right"/>
    </xf>
    <xf numFmtId="0" fontId="2" fillId="0" borderId="0" xfId="0" applyFont="1" applyFill="1" applyBorder="1" applyAlignment="1">
      <alignment horizontal="center" vertical="top"/>
    </xf>
    <xf numFmtId="0" fontId="4" fillId="0" borderId="0" xfId="0" applyFont="1" applyAlignment="1">
      <alignment horizontal="right" vertical="center"/>
    </xf>
    <xf numFmtId="0" fontId="2" fillId="0" borderId="11" xfId="0" applyFont="1" applyBorder="1" applyAlignment="1">
      <alignment horizontal="left" vertical="center" wrapText="1"/>
    </xf>
    <xf numFmtId="0" fontId="5" fillId="0" borderId="11" xfId="0" applyFont="1" applyBorder="1" applyAlignment="1" quotePrefix="1">
      <alignment horizontal="right"/>
    </xf>
    <xf numFmtId="0" fontId="3" fillId="0" borderId="0" xfId="0" applyFont="1" applyAlignment="1">
      <alignment vertical="center"/>
    </xf>
    <xf numFmtId="0" fontId="9" fillId="0" borderId="0" xfId="0" applyFont="1" applyAlignment="1">
      <alignment horizontal="right" vertical="center"/>
    </xf>
    <xf numFmtId="0" fontId="2" fillId="33" borderId="12" xfId="0" applyFont="1" applyFill="1" applyBorder="1" applyAlignment="1">
      <alignment horizontal="left" vertical="center" wrapTex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4" fillId="0" borderId="16" xfId="0" applyFont="1" applyBorder="1" applyAlignment="1">
      <alignment vertical="center"/>
    </xf>
    <xf numFmtId="0" fontId="12" fillId="0" borderId="0" xfId="0" applyFont="1" applyAlignment="1">
      <alignment vertical="top" wrapText="1"/>
    </xf>
    <xf numFmtId="0" fontId="12" fillId="0" borderId="11" xfId="0" applyFont="1" applyBorder="1" applyAlignment="1">
      <alignment vertical="top" wrapText="1"/>
    </xf>
    <xf numFmtId="0" fontId="23" fillId="28" borderId="17" xfId="0" applyFont="1" applyFill="1" applyBorder="1" applyAlignment="1" applyProtection="1">
      <alignment horizontal="center" vertical="center"/>
      <protection locked="0"/>
    </xf>
    <xf numFmtId="0" fontId="56" fillId="33" borderId="14" xfId="0" applyFont="1" applyFill="1" applyBorder="1" applyAlignment="1">
      <alignment horizontal="center" vertical="center" shrinkToFit="1"/>
    </xf>
    <xf numFmtId="0" fontId="56" fillId="33" borderId="15" xfId="0" applyFont="1" applyFill="1" applyBorder="1" applyAlignment="1">
      <alignment horizontal="center" vertical="center" shrinkToFit="1"/>
    </xf>
    <xf numFmtId="0" fontId="57" fillId="33" borderId="15" xfId="0" applyFont="1" applyFill="1" applyBorder="1" applyAlignment="1">
      <alignment horizontal="center" vertical="center" shrinkToFit="1"/>
    </xf>
    <xf numFmtId="178" fontId="4" fillId="28" borderId="17" xfId="0" applyNumberFormat="1" applyFont="1" applyFill="1" applyBorder="1" applyAlignment="1" applyProtection="1">
      <alignment horizontal="center" vertical="center" shrinkToFit="1"/>
      <protection locked="0"/>
    </xf>
    <xf numFmtId="10" fontId="24" fillId="0" borderId="15" xfId="43" applyNumberFormat="1" applyFont="1" applyFill="1" applyBorder="1" applyAlignment="1" quotePrefix="1">
      <alignment horizontal="center" vertical="center" shrinkToFit="1"/>
    </xf>
    <xf numFmtId="176" fontId="9" fillId="0" borderId="15" xfId="0" applyNumberFormat="1" applyFont="1" applyFill="1" applyBorder="1" applyAlignment="1">
      <alignment horizontal="center" vertical="center" shrinkToFit="1"/>
    </xf>
    <xf numFmtId="0" fontId="2" fillId="34" borderId="15" xfId="0" applyFont="1" applyFill="1" applyBorder="1" applyAlignment="1">
      <alignment horizontal="center" vertical="center"/>
    </xf>
    <xf numFmtId="0" fontId="17" fillId="34" borderId="15"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wrapText="1"/>
    </xf>
    <xf numFmtId="0" fontId="58" fillId="33" borderId="12" xfId="0" applyFont="1" applyFill="1" applyBorder="1" applyAlignment="1">
      <alignment horizontal="left" vertical="center" wrapText="1"/>
    </xf>
    <xf numFmtId="0" fontId="2" fillId="34" borderId="14" xfId="0" applyFont="1" applyFill="1" applyBorder="1" applyAlignment="1">
      <alignment horizontal="center" vertical="center"/>
    </xf>
    <xf numFmtId="178" fontId="4" fillId="28" borderId="18" xfId="0" applyNumberFormat="1" applyFont="1" applyFill="1" applyBorder="1" applyAlignment="1" applyProtection="1">
      <alignment horizontal="center" vertical="center" shrinkToFit="1"/>
      <protection locked="0"/>
    </xf>
    <xf numFmtId="176" fontId="9" fillId="0" borderId="19" xfId="0" applyNumberFormat="1" applyFont="1" applyFill="1" applyBorder="1" applyAlignment="1">
      <alignment horizontal="center" vertical="center" shrinkToFit="1"/>
    </xf>
    <xf numFmtId="176" fontId="9" fillId="0" borderId="20" xfId="0" applyNumberFormat="1" applyFont="1" applyFill="1" applyBorder="1" applyAlignment="1">
      <alignment horizontal="center" vertical="center" shrinkToFit="1"/>
    </xf>
    <xf numFmtId="0" fontId="58" fillId="33" borderId="21" xfId="0" applyFont="1" applyFill="1" applyBorder="1" applyAlignment="1">
      <alignment horizontal="left" vertical="center" wrapText="1"/>
    </xf>
    <xf numFmtId="178" fontId="4" fillId="28" borderId="22" xfId="0" applyNumberFormat="1" applyFont="1" applyFill="1" applyBorder="1" applyAlignment="1" applyProtection="1">
      <alignment horizontal="center" vertical="center" shrinkToFit="1"/>
      <protection locked="0"/>
    </xf>
    <xf numFmtId="176" fontId="9" fillId="0" borderId="23" xfId="0" applyNumberFormat="1" applyFont="1" applyFill="1" applyBorder="1" applyAlignment="1">
      <alignment horizontal="center" vertical="center" shrinkToFit="1"/>
    </xf>
    <xf numFmtId="176" fontId="9" fillId="0" borderId="24" xfId="0" applyNumberFormat="1" applyFont="1" applyFill="1" applyBorder="1" applyAlignment="1">
      <alignment horizontal="center" vertical="center" shrinkToFit="1"/>
    </xf>
    <xf numFmtId="10" fontId="24" fillId="0" borderId="0" xfId="43" applyNumberFormat="1" applyFont="1" applyFill="1" applyBorder="1" applyAlignment="1" quotePrefix="1">
      <alignment horizontal="center" vertical="center" shrinkToFit="1"/>
    </xf>
    <xf numFmtId="0" fontId="58" fillId="33" borderId="25" xfId="0" applyFont="1" applyFill="1" applyBorder="1" applyAlignment="1">
      <alignment horizontal="left" vertical="center" wrapText="1"/>
    </xf>
    <xf numFmtId="178" fontId="59" fillId="28" borderId="26" xfId="0" applyNumberFormat="1" applyFont="1" applyFill="1" applyBorder="1" applyAlignment="1" applyProtection="1">
      <alignment horizontal="center" vertical="center" shrinkToFit="1"/>
      <protection locked="0"/>
    </xf>
    <xf numFmtId="176" fontId="60" fillId="0" borderId="27" xfId="0" applyNumberFormat="1" applyFont="1" applyFill="1" applyBorder="1" applyAlignment="1">
      <alignment horizontal="center" vertical="center" shrinkToFit="1"/>
    </xf>
    <xf numFmtId="178" fontId="4" fillId="28" borderId="28" xfId="0" applyNumberFormat="1" applyFont="1" applyFill="1" applyBorder="1" applyAlignment="1" applyProtection="1">
      <alignment horizontal="center" vertical="center" shrinkToFit="1"/>
      <protection locked="0"/>
    </xf>
    <xf numFmtId="178" fontId="4" fillId="28" borderId="29" xfId="0" applyNumberFormat="1" applyFont="1" applyFill="1" applyBorder="1" applyAlignment="1" applyProtection="1">
      <alignment horizontal="center" vertical="center" shrinkToFit="1"/>
      <protection locked="0"/>
    </xf>
    <xf numFmtId="0" fontId="58" fillId="33" borderId="30" xfId="0" applyFont="1" applyFill="1" applyBorder="1" applyAlignment="1">
      <alignment horizontal="left" vertical="center" wrapText="1"/>
    </xf>
    <xf numFmtId="178" fontId="59" fillId="28" borderId="22" xfId="0" applyNumberFormat="1" applyFont="1" applyFill="1" applyBorder="1" applyAlignment="1" applyProtection="1">
      <alignment horizontal="center" vertical="center" shrinkToFit="1"/>
      <protection locked="0"/>
    </xf>
    <xf numFmtId="178" fontId="59" fillId="28" borderId="29" xfId="0" applyNumberFormat="1" applyFont="1" applyFill="1" applyBorder="1" applyAlignment="1" applyProtection="1">
      <alignment horizontal="center" vertical="center" shrinkToFit="1"/>
      <protection locked="0"/>
    </xf>
    <xf numFmtId="0" fontId="2" fillId="0" borderId="0" xfId="0" applyFont="1" applyBorder="1" applyAlignment="1">
      <alignment/>
    </xf>
    <xf numFmtId="0" fontId="57" fillId="33" borderId="14" xfId="0" applyFont="1" applyFill="1" applyBorder="1" applyAlignment="1">
      <alignment horizontal="center" vertical="center" shrinkToFit="1"/>
    </xf>
    <xf numFmtId="178" fontId="59" fillId="28" borderId="31" xfId="0" applyNumberFormat="1" applyFont="1" applyFill="1" applyBorder="1" applyAlignment="1" applyProtection="1">
      <alignment horizontal="center" vertical="center" shrinkToFit="1"/>
      <protection locked="0"/>
    </xf>
    <xf numFmtId="176" fontId="60" fillId="0" borderId="14" xfId="0" applyNumberFormat="1" applyFont="1" applyFill="1" applyBorder="1" applyAlignment="1">
      <alignment horizontal="center" vertical="center" shrinkToFit="1"/>
    </xf>
    <xf numFmtId="0" fontId="3" fillId="0" borderId="11" xfId="0" applyFont="1" applyBorder="1" applyAlignment="1">
      <alignment horizontal="left"/>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1" fillId="3" borderId="0" xfId="0" applyFont="1" applyFill="1" applyAlignment="1">
      <alignment horizontal="left" vertical="center"/>
    </xf>
    <xf numFmtId="0" fontId="6" fillId="0" borderId="10" xfId="0" applyFont="1" applyBorder="1" applyAlignment="1">
      <alignment horizontal="center" vertical="center"/>
    </xf>
    <xf numFmtId="0" fontId="2" fillId="0" borderId="0" xfId="0" applyFont="1" applyBorder="1" applyAlignment="1">
      <alignment horizontal="left" vertical="center" wrapText="1"/>
    </xf>
    <xf numFmtId="0" fontId="62" fillId="0" borderId="13" xfId="0" applyFont="1" applyBorder="1" applyAlignment="1">
      <alignment horizontal="left" vertical="center" wrapText="1"/>
    </xf>
    <xf numFmtId="0" fontId="62" fillId="0" borderId="32" xfId="0" applyFont="1" applyBorder="1" applyAlignment="1">
      <alignment horizontal="left" vertical="center" wrapText="1"/>
    </xf>
    <xf numFmtId="0" fontId="62" fillId="0" borderId="33" xfId="0" applyFont="1" applyBorder="1" applyAlignment="1">
      <alignment horizontal="left" vertical="center" wrapText="1"/>
    </xf>
    <xf numFmtId="0" fontId="62" fillId="0" borderId="34" xfId="0" applyFont="1" applyBorder="1" applyAlignment="1">
      <alignment horizontal="left" vertical="center" wrapText="1"/>
    </xf>
    <xf numFmtId="0" fontId="62" fillId="0" borderId="0" xfId="0" applyFont="1" applyBorder="1" applyAlignment="1">
      <alignment horizontal="left" vertical="center" wrapText="1"/>
    </xf>
    <xf numFmtId="0" fontId="62" fillId="0" borderId="35" xfId="0" applyFont="1" applyBorder="1" applyAlignment="1">
      <alignment horizontal="left" vertical="center" wrapText="1"/>
    </xf>
    <xf numFmtId="0" fontId="62" fillId="0" borderId="36" xfId="0" applyFont="1" applyBorder="1" applyAlignment="1">
      <alignment horizontal="left" vertical="center" wrapText="1"/>
    </xf>
    <xf numFmtId="0" fontId="62" fillId="0" borderId="11" xfId="0" applyFont="1" applyBorder="1" applyAlignment="1">
      <alignment horizontal="left" vertical="center" wrapText="1"/>
    </xf>
    <xf numFmtId="0" fontId="62" fillId="0" borderId="37" xfId="0" applyFont="1" applyBorder="1" applyAlignment="1">
      <alignment horizontal="left"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11" xfId="0" applyFont="1" applyBorder="1" applyAlignment="1">
      <alignment horizontal="left" vertical="top"/>
    </xf>
    <xf numFmtId="0" fontId="4" fillId="0" borderId="16" xfId="0" applyFont="1" applyBorder="1" applyAlignment="1">
      <alignment horizontal="left" vertical="center"/>
    </xf>
    <xf numFmtId="0" fontId="4" fillId="0" borderId="0" xfId="0" applyFont="1" applyAlignment="1">
      <alignment horizontal="left" vertical="center"/>
    </xf>
    <xf numFmtId="0" fontId="11" fillId="0" borderId="0" xfId="0" applyFont="1" applyAlignment="1">
      <alignment horizontal="center" vertical="center" shrinkToFit="1"/>
    </xf>
    <xf numFmtId="0" fontId="2" fillId="0" borderId="34"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
    <dxf>
      <font>
        <color theme="0" tint="-0.04992000013589859"/>
      </font>
    </dxf>
    <dxf>
      <font>
        <color theme="0" tint="-0.0499200001358985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10</xdr:row>
      <xdr:rowOff>295275</xdr:rowOff>
    </xdr:from>
    <xdr:to>
      <xdr:col>16</xdr:col>
      <xdr:colOff>0</xdr:colOff>
      <xdr:row>10</xdr:row>
      <xdr:rowOff>295275</xdr:rowOff>
    </xdr:to>
    <xdr:sp>
      <xdr:nvSpPr>
        <xdr:cNvPr id="1" name="Line 16"/>
        <xdr:cNvSpPr>
          <a:spLocks/>
        </xdr:cNvSpPr>
      </xdr:nvSpPr>
      <xdr:spPr>
        <a:xfrm>
          <a:off x="11925300" y="31813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295275</xdr:rowOff>
    </xdr:from>
    <xdr:to>
      <xdr:col>16</xdr:col>
      <xdr:colOff>0</xdr:colOff>
      <xdr:row>21</xdr:row>
      <xdr:rowOff>295275</xdr:rowOff>
    </xdr:to>
    <xdr:sp>
      <xdr:nvSpPr>
        <xdr:cNvPr id="2" name="Line 17"/>
        <xdr:cNvSpPr>
          <a:spLocks/>
        </xdr:cNvSpPr>
      </xdr:nvSpPr>
      <xdr:spPr>
        <a:xfrm>
          <a:off x="11925300" y="85439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295275</xdr:rowOff>
    </xdr:from>
    <xdr:to>
      <xdr:col>8</xdr:col>
      <xdr:colOff>0</xdr:colOff>
      <xdr:row>31</xdr:row>
      <xdr:rowOff>295275</xdr:rowOff>
    </xdr:to>
    <xdr:sp>
      <xdr:nvSpPr>
        <xdr:cNvPr id="3" name="Line 21"/>
        <xdr:cNvSpPr>
          <a:spLocks/>
        </xdr:cNvSpPr>
      </xdr:nvSpPr>
      <xdr:spPr>
        <a:xfrm>
          <a:off x="5829300" y="118300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35</xdr:row>
      <xdr:rowOff>295275</xdr:rowOff>
    </xdr:from>
    <xdr:to>
      <xdr:col>8</xdr:col>
      <xdr:colOff>0</xdr:colOff>
      <xdr:row>35</xdr:row>
      <xdr:rowOff>295275</xdr:rowOff>
    </xdr:to>
    <xdr:sp>
      <xdr:nvSpPr>
        <xdr:cNvPr id="4" name="Line 22"/>
        <xdr:cNvSpPr>
          <a:spLocks/>
        </xdr:cNvSpPr>
      </xdr:nvSpPr>
      <xdr:spPr>
        <a:xfrm>
          <a:off x="5829300" y="137731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295275</xdr:rowOff>
    </xdr:from>
    <xdr:to>
      <xdr:col>16</xdr:col>
      <xdr:colOff>0</xdr:colOff>
      <xdr:row>21</xdr:row>
      <xdr:rowOff>295275</xdr:rowOff>
    </xdr:to>
    <xdr:sp>
      <xdr:nvSpPr>
        <xdr:cNvPr id="5" name="Line 16"/>
        <xdr:cNvSpPr>
          <a:spLocks/>
        </xdr:cNvSpPr>
      </xdr:nvSpPr>
      <xdr:spPr>
        <a:xfrm>
          <a:off x="11925300" y="85439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295275</xdr:rowOff>
    </xdr:from>
    <xdr:to>
      <xdr:col>8</xdr:col>
      <xdr:colOff>0</xdr:colOff>
      <xdr:row>31</xdr:row>
      <xdr:rowOff>295275</xdr:rowOff>
    </xdr:to>
    <xdr:sp>
      <xdr:nvSpPr>
        <xdr:cNvPr id="6" name="Line 16"/>
        <xdr:cNvSpPr>
          <a:spLocks/>
        </xdr:cNvSpPr>
      </xdr:nvSpPr>
      <xdr:spPr>
        <a:xfrm>
          <a:off x="5829300" y="118300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35</xdr:row>
      <xdr:rowOff>295275</xdr:rowOff>
    </xdr:from>
    <xdr:to>
      <xdr:col>8</xdr:col>
      <xdr:colOff>0</xdr:colOff>
      <xdr:row>35</xdr:row>
      <xdr:rowOff>295275</xdr:rowOff>
    </xdr:to>
    <xdr:sp>
      <xdr:nvSpPr>
        <xdr:cNvPr id="7" name="Line 21"/>
        <xdr:cNvSpPr>
          <a:spLocks/>
        </xdr:cNvSpPr>
      </xdr:nvSpPr>
      <xdr:spPr>
        <a:xfrm>
          <a:off x="5829300" y="137731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35</xdr:row>
      <xdr:rowOff>295275</xdr:rowOff>
    </xdr:from>
    <xdr:to>
      <xdr:col>8</xdr:col>
      <xdr:colOff>0</xdr:colOff>
      <xdr:row>35</xdr:row>
      <xdr:rowOff>295275</xdr:rowOff>
    </xdr:to>
    <xdr:sp>
      <xdr:nvSpPr>
        <xdr:cNvPr id="8" name="Line 16"/>
        <xdr:cNvSpPr>
          <a:spLocks/>
        </xdr:cNvSpPr>
      </xdr:nvSpPr>
      <xdr:spPr>
        <a:xfrm>
          <a:off x="5829300" y="137731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14</xdr:row>
      <xdr:rowOff>295275</xdr:rowOff>
    </xdr:from>
    <xdr:to>
      <xdr:col>16</xdr:col>
      <xdr:colOff>0</xdr:colOff>
      <xdr:row>14</xdr:row>
      <xdr:rowOff>295275</xdr:rowOff>
    </xdr:to>
    <xdr:sp>
      <xdr:nvSpPr>
        <xdr:cNvPr id="9" name="Line 17"/>
        <xdr:cNvSpPr>
          <a:spLocks/>
        </xdr:cNvSpPr>
      </xdr:nvSpPr>
      <xdr:spPr>
        <a:xfrm>
          <a:off x="11925300" y="4991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14</xdr:row>
      <xdr:rowOff>295275</xdr:rowOff>
    </xdr:from>
    <xdr:to>
      <xdr:col>16</xdr:col>
      <xdr:colOff>0</xdr:colOff>
      <xdr:row>14</xdr:row>
      <xdr:rowOff>295275</xdr:rowOff>
    </xdr:to>
    <xdr:sp>
      <xdr:nvSpPr>
        <xdr:cNvPr id="10" name="Line 16"/>
        <xdr:cNvSpPr>
          <a:spLocks/>
        </xdr:cNvSpPr>
      </xdr:nvSpPr>
      <xdr:spPr>
        <a:xfrm>
          <a:off x="11925300" y="49911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11" name="Line 22"/>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12" name="Line 21"/>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13" name="Line 16"/>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9</xdr:row>
      <xdr:rowOff>295275</xdr:rowOff>
    </xdr:from>
    <xdr:to>
      <xdr:col>16</xdr:col>
      <xdr:colOff>0</xdr:colOff>
      <xdr:row>9</xdr:row>
      <xdr:rowOff>295275</xdr:rowOff>
    </xdr:to>
    <xdr:sp>
      <xdr:nvSpPr>
        <xdr:cNvPr id="14" name="Line 16"/>
        <xdr:cNvSpPr>
          <a:spLocks/>
        </xdr:cNvSpPr>
      </xdr:nvSpPr>
      <xdr:spPr>
        <a:xfrm>
          <a:off x="11925300" y="26003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295275</xdr:rowOff>
    </xdr:from>
    <xdr:to>
      <xdr:col>16</xdr:col>
      <xdr:colOff>0</xdr:colOff>
      <xdr:row>18</xdr:row>
      <xdr:rowOff>295275</xdr:rowOff>
    </xdr:to>
    <xdr:sp>
      <xdr:nvSpPr>
        <xdr:cNvPr id="15" name="Line 17"/>
        <xdr:cNvSpPr>
          <a:spLocks/>
        </xdr:cNvSpPr>
      </xdr:nvSpPr>
      <xdr:spPr>
        <a:xfrm>
          <a:off x="11925300" y="68008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18</xdr:row>
      <xdr:rowOff>295275</xdr:rowOff>
    </xdr:from>
    <xdr:to>
      <xdr:col>16</xdr:col>
      <xdr:colOff>0</xdr:colOff>
      <xdr:row>18</xdr:row>
      <xdr:rowOff>295275</xdr:rowOff>
    </xdr:to>
    <xdr:sp>
      <xdr:nvSpPr>
        <xdr:cNvPr id="16" name="Line 16"/>
        <xdr:cNvSpPr>
          <a:spLocks/>
        </xdr:cNvSpPr>
      </xdr:nvSpPr>
      <xdr:spPr>
        <a:xfrm>
          <a:off x="11925300" y="680085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295275</xdr:rowOff>
    </xdr:from>
    <xdr:to>
      <xdr:col>16</xdr:col>
      <xdr:colOff>0</xdr:colOff>
      <xdr:row>21</xdr:row>
      <xdr:rowOff>295275</xdr:rowOff>
    </xdr:to>
    <xdr:sp>
      <xdr:nvSpPr>
        <xdr:cNvPr id="17" name="Line 17"/>
        <xdr:cNvSpPr>
          <a:spLocks/>
        </xdr:cNvSpPr>
      </xdr:nvSpPr>
      <xdr:spPr>
        <a:xfrm>
          <a:off x="11925300" y="85439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295275</xdr:rowOff>
    </xdr:from>
    <xdr:to>
      <xdr:col>16</xdr:col>
      <xdr:colOff>0</xdr:colOff>
      <xdr:row>21</xdr:row>
      <xdr:rowOff>295275</xdr:rowOff>
    </xdr:to>
    <xdr:sp>
      <xdr:nvSpPr>
        <xdr:cNvPr id="18" name="Line 16"/>
        <xdr:cNvSpPr>
          <a:spLocks/>
        </xdr:cNvSpPr>
      </xdr:nvSpPr>
      <xdr:spPr>
        <a:xfrm>
          <a:off x="11925300" y="854392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295275</xdr:rowOff>
    </xdr:from>
    <xdr:to>
      <xdr:col>16</xdr:col>
      <xdr:colOff>0</xdr:colOff>
      <xdr:row>20</xdr:row>
      <xdr:rowOff>295275</xdr:rowOff>
    </xdr:to>
    <xdr:sp>
      <xdr:nvSpPr>
        <xdr:cNvPr id="19" name="Line 17"/>
        <xdr:cNvSpPr>
          <a:spLocks/>
        </xdr:cNvSpPr>
      </xdr:nvSpPr>
      <xdr:spPr>
        <a:xfrm>
          <a:off x="11925300" y="79629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20</xdr:row>
      <xdr:rowOff>295275</xdr:rowOff>
    </xdr:from>
    <xdr:to>
      <xdr:col>16</xdr:col>
      <xdr:colOff>0</xdr:colOff>
      <xdr:row>20</xdr:row>
      <xdr:rowOff>295275</xdr:rowOff>
    </xdr:to>
    <xdr:sp>
      <xdr:nvSpPr>
        <xdr:cNvPr id="20" name="Line 16"/>
        <xdr:cNvSpPr>
          <a:spLocks/>
        </xdr:cNvSpPr>
      </xdr:nvSpPr>
      <xdr:spPr>
        <a:xfrm>
          <a:off x="11925300" y="7962900"/>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31</xdr:row>
      <xdr:rowOff>295275</xdr:rowOff>
    </xdr:from>
    <xdr:to>
      <xdr:col>8</xdr:col>
      <xdr:colOff>0</xdr:colOff>
      <xdr:row>31</xdr:row>
      <xdr:rowOff>295275</xdr:rowOff>
    </xdr:to>
    <xdr:sp>
      <xdr:nvSpPr>
        <xdr:cNvPr id="21" name="Line 16"/>
        <xdr:cNvSpPr>
          <a:spLocks/>
        </xdr:cNvSpPr>
      </xdr:nvSpPr>
      <xdr:spPr>
        <a:xfrm>
          <a:off x="5829300" y="118300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30</xdr:row>
      <xdr:rowOff>295275</xdr:rowOff>
    </xdr:from>
    <xdr:to>
      <xdr:col>8</xdr:col>
      <xdr:colOff>0</xdr:colOff>
      <xdr:row>30</xdr:row>
      <xdr:rowOff>295275</xdr:rowOff>
    </xdr:to>
    <xdr:sp>
      <xdr:nvSpPr>
        <xdr:cNvPr id="22" name="Line 16"/>
        <xdr:cNvSpPr>
          <a:spLocks/>
        </xdr:cNvSpPr>
      </xdr:nvSpPr>
      <xdr:spPr>
        <a:xfrm>
          <a:off x="5829300" y="112490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35</xdr:row>
      <xdr:rowOff>295275</xdr:rowOff>
    </xdr:from>
    <xdr:to>
      <xdr:col>8</xdr:col>
      <xdr:colOff>0</xdr:colOff>
      <xdr:row>35</xdr:row>
      <xdr:rowOff>295275</xdr:rowOff>
    </xdr:to>
    <xdr:sp>
      <xdr:nvSpPr>
        <xdr:cNvPr id="23" name="Line 17"/>
        <xdr:cNvSpPr>
          <a:spLocks/>
        </xdr:cNvSpPr>
      </xdr:nvSpPr>
      <xdr:spPr>
        <a:xfrm>
          <a:off x="5829300" y="137731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35</xdr:row>
      <xdr:rowOff>295275</xdr:rowOff>
    </xdr:from>
    <xdr:to>
      <xdr:col>8</xdr:col>
      <xdr:colOff>0</xdr:colOff>
      <xdr:row>35</xdr:row>
      <xdr:rowOff>295275</xdr:rowOff>
    </xdr:to>
    <xdr:sp>
      <xdr:nvSpPr>
        <xdr:cNvPr id="24" name="Line 16"/>
        <xdr:cNvSpPr>
          <a:spLocks/>
        </xdr:cNvSpPr>
      </xdr:nvSpPr>
      <xdr:spPr>
        <a:xfrm>
          <a:off x="5829300" y="1377315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25" name="Line 17"/>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26" name="Line 16"/>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40</xdr:row>
      <xdr:rowOff>295275</xdr:rowOff>
    </xdr:from>
    <xdr:to>
      <xdr:col>8</xdr:col>
      <xdr:colOff>0</xdr:colOff>
      <xdr:row>40</xdr:row>
      <xdr:rowOff>295275</xdr:rowOff>
    </xdr:to>
    <xdr:sp>
      <xdr:nvSpPr>
        <xdr:cNvPr id="27" name="Line 17"/>
        <xdr:cNvSpPr>
          <a:spLocks/>
        </xdr:cNvSpPr>
      </xdr:nvSpPr>
      <xdr:spPr>
        <a:xfrm>
          <a:off x="5829300" y="157067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40</xdr:row>
      <xdr:rowOff>295275</xdr:rowOff>
    </xdr:from>
    <xdr:to>
      <xdr:col>8</xdr:col>
      <xdr:colOff>0</xdr:colOff>
      <xdr:row>40</xdr:row>
      <xdr:rowOff>295275</xdr:rowOff>
    </xdr:to>
    <xdr:sp>
      <xdr:nvSpPr>
        <xdr:cNvPr id="28" name="Line 16"/>
        <xdr:cNvSpPr>
          <a:spLocks/>
        </xdr:cNvSpPr>
      </xdr:nvSpPr>
      <xdr:spPr>
        <a:xfrm>
          <a:off x="5829300" y="1570672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29" name="Line 17"/>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43</xdr:row>
      <xdr:rowOff>295275</xdr:rowOff>
    </xdr:from>
    <xdr:to>
      <xdr:col>8</xdr:col>
      <xdr:colOff>0</xdr:colOff>
      <xdr:row>43</xdr:row>
      <xdr:rowOff>295275</xdr:rowOff>
    </xdr:to>
    <xdr:sp>
      <xdr:nvSpPr>
        <xdr:cNvPr id="30" name="Line 16"/>
        <xdr:cNvSpPr>
          <a:spLocks/>
        </xdr:cNvSpPr>
      </xdr:nvSpPr>
      <xdr:spPr>
        <a:xfrm>
          <a:off x="5829300" y="17449800"/>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42</xdr:row>
      <xdr:rowOff>295275</xdr:rowOff>
    </xdr:from>
    <xdr:to>
      <xdr:col>8</xdr:col>
      <xdr:colOff>0</xdr:colOff>
      <xdr:row>42</xdr:row>
      <xdr:rowOff>295275</xdr:rowOff>
    </xdr:to>
    <xdr:sp>
      <xdr:nvSpPr>
        <xdr:cNvPr id="31" name="Line 17"/>
        <xdr:cNvSpPr>
          <a:spLocks/>
        </xdr:cNvSpPr>
      </xdr:nvSpPr>
      <xdr:spPr>
        <a:xfrm>
          <a:off x="5829300" y="168687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42</xdr:row>
      <xdr:rowOff>295275</xdr:rowOff>
    </xdr:from>
    <xdr:to>
      <xdr:col>8</xdr:col>
      <xdr:colOff>0</xdr:colOff>
      <xdr:row>42</xdr:row>
      <xdr:rowOff>295275</xdr:rowOff>
    </xdr:to>
    <xdr:sp>
      <xdr:nvSpPr>
        <xdr:cNvPr id="32" name="Line 16"/>
        <xdr:cNvSpPr>
          <a:spLocks/>
        </xdr:cNvSpPr>
      </xdr:nvSpPr>
      <xdr:spPr>
        <a:xfrm>
          <a:off x="5829300" y="16868775"/>
          <a:ext cx="742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3"/>
  <sheetViews>
    <sheetView showGridLines="0" tabSelected="1" view="pageBreakPreview" zoomScale="85" zoomScaleNormal="80" zoomScaleSheetLayoutView="85" workbookViewId="0" topLeftCell="A1">
      <selection activeCell="C42" sqref="C42"/>
    </sheetView>
  </sheetViews>
  <sheetFormatPr defaultColWidth="9.00390625" defaultRowHeight="13.5"/>
  <cols>
    <col min="1" max="1" width="1.00390625" style="1" customWidth="1"/>
    <col min="2" max="2" width="25.25390625" style="1" customWidth="1"/>
    <col min="3" max="15" width="10.00390625" style="1" customWidth="1"/>
    <col min="16" max="16" width="5.625" style="1" bestFit="1" customWidth="1"/>
    <col min="17" max="17" width="11.625" style="1" customWidth="1"/>
    <col min="18" max="18" width="18.875" style="1" bestFit="1" customWidth="1"/>
    <col min="19" max="19" width="1.75390625" style="1" customWidth="1"/>
    <col min="20" max="16384" width="9.00390625" style="1" customWidth="1"/>
  </cols>
  <sheetData>
    <row r="1" spans="2:19" s="2" customFormat="1" ht="30" customHeight="1">
      <c r="B1" s="76" t="s">
        <v>43</v>
      </c>
      <c r="C1" s="76"/>
      <c r="D1" s="76"/>
      <c r="E1" s="76"/>
      <c r="F1" s="76"/>
      <c r="G1" s="76"/>
      <c r="H1" s="76"/>
      <c r="I1" s="76"/>
      <c r="J1" s="76"/>
      <c r="K1" s="76"/>
      <c r="L1" s="76"/>
      <c r="M1" s="76"/>
      <c r="N1" s="76"/>
      <c r="O1" s="76"/>
      <c r="P1" s="76"/>
      <c r="Q1" s="76"/>
      <c r="R1" s="76"/>
      <c r="S1" s="14"/>
    </row>
    <row r="2" spans="2:19" s="2" customFormat="1" ht="1.5" customHeight="1">
      <c r="B2" s="14"/>
      <c r="C2" s="14"/>
      <c r="D2" s="14"/>
      <c r="E2" s="14"/>
      <c r="F2" s="14"/>
      <c r="G2" s="14"/>
      <c r="H2" s="14"/>
      <c r="I2" s="14"/>
      <c r="J2" s="14"/>
      <c r="K2" s="14"/>
      <c r="L2" s="14"/>
      <c r="M2" s="14"/>
      <c r="N2" s="14"/>
      <c r="O2" s="14"/>
      <c r="P2" s="14"/>
      <c r="Q2" s="14"/>
      <c r="R2" s="14"/>
      <c r="S2" s="14"/>
    </row>
    <row r="3" spans="2:18" ht="21" customHeight="1">
      <c r="B3" s="59" t="s">
        <v>15</v>
      </c>
      <c r="C3" s="59"/>
      <c r="D3" s="59"/>
      <c r="E3" s="59"/>
      <c r="F3" s="59"/>
      <c r="G3" s="59"/>
      <c r="H3" s="59"/>
      <c r="I3" s="59"/>
      <c r="J3" s="59"/>
      <c r="K3" s="59"/>
      <c r="L3" s="59"/>
      <c r="M3" s="59"/>
      <c r="N3" s="59"/>
      <c r="O3" s="59"/>
      <c r="P3" s="59"/>
      <c r="Q3" s="59"/>
      <c r="R3" s="59"/>
    </row>
    <row r="4" spans="2:19" s="2" customFormat="1" ht="6.75" customHeight="1" thickBot="1">
      <c r="B4" s="6"/>
      <c r="C4" s="6"/>
      <c r="D4" s="6"/>
      <c r="E4" s="6"/>
      <c r="F4" s="6"/>
      <c r="G4" s="6"/>
      <c r="H4" s="6"/>
      <c r="I4" s="6"/>
      <c r="J4" s="6"/>
      <c r="K4" s="6"/>
      <c r="L4" s="6"/>
      <c r="M4" s="6"/>
      <c r="N4" s="6"/>
      <c r="O4" s="6"/>
      <c r="P4" s="6"/>
      <c r="Q4" s="6"/>
      <c r="R4" s="6"/>
      <c r="S4" s="6"/>
    </row>
    <row r="5" spans="2:19" s="2" customFormat="1" ht="23.25" thickBot="1">
      <c r="B5" s="11" t="s">
        <v>25</v>
      </c>
      <c r="C5" s="23">
        <v>3</v>
      </c>
      <c r="D5" s="74" t="s">
        <v>2</v>
      </c>
      <c r="E5" s="75"/>
      <c r="F5" s="75"/>
      <c r="G5" s="71" t="s">
        <v>20</v>
      </c>
      <c r="H5" s="72"/>
      <c r="I5" s="72"/>
      <c r="J5" s="72"/>
      <c r="K5" s="72"/>
      <c r="L5" s="72"/>
      <c r="M5" s="72"/>
      <c r="N5" s="72"/>
      <c r="O5" s="72"/>
      <c r="P5" s="6"/>
      <c r="Q5" s="6"/>
      <c r="R5" s="6"/>
      <c r="S5" s="6"/>
    </row>
    <row r="6" spans="2:19" s="2" customFormat="1" ht="9.75" customHeight="1">
      <c r="B6" s="6"/>
      <c r="C6" s="6"/>
      <c r="D6" s="6"/>
      <c r="E6" s="6"/>
      <c r="F6" s="6"/>
      <c r="G6" s="72"/>
      <c r="H6" s="72"/>
      <c r="I6" s="72"/>
      <c r="J6" s="72"/>
      <c r="K6" s="72"/>
      <c r="L6" s="72"/>
      <c r="M6" s="72"/>
      <c r="N6" s="72"/>
      <c r="O6" s="72"/>
      <c r="P6" s="6"/>
      <c r="Q6" s="6"/>
      <c r="R6" s="6"/>
      <c r="S6" s="6"/>
    </row>
    <row r="7" spans="2:19" s="2" customFormat="1" ht="21.75" customHeight="1">
      <c r="B7" s="56" t="s">
        <v>29</v>
      </c>
      <c r="C7" s="56"/>
      <c r="D7" s="56"/>
      <c r="G7" s="73"/>
      <c r="H7" s="73"/>
      <c r="I7" s="73"/>
      <c r="J7" s="73"/>
      <c r="K7" s="73"/>
      <c r="L7" s="73"/>
      <c r="M7" s="73"/>
      <c r="N7" s="73"/>
      <c r="O7" s="73"/>
      <c r="P7" s="6"/>
      <c r="Q7" s="6"/>
      <c r="R7" s="6"/>
      <c r="S7" s="6"/>
    </row>
    <row r="8" spans="2:15" ht="21.75" customHeight="1" thickBot="1">
      <c r="B8" s="31"/>
      <c r="C8" s="24" t="str">
        <f>"R"&amp;$C$5-1&amp;"．４月"</f>
        <v>R2．４月</v>
      </c>
      <c r="D8" s="24" t="str">
        <f>"R"&amp;$C$5-1&amp;"．５月"</f>
        <v>R2．５月</v>
      </c>
      <c r="E8" s="24" t="str">
        <f>"R"&amp;$C$5-1&amp;"．６月"</f>
        <v>R2．６月</v>
      </c>
      <c r="F8" s="24" t="str">
        <f>"R"&amp;$C$5-1&amp;"．７月"</f>
        <v>R2．７月</v>
      </c>
      <c r="G8" s="24" t="str">
        <f>"R"&amp;$C$5-1&amp;"．８月"</f>
        <v>R2．８月</v>
      </c>
      <c r="H8" s="24" t="str">
        <f>"R"&amp;$C$5-1&amp;"．９月"</f>
        <v>R2．９月</v>
      </c>
      <c r="I8" s="24" t="str">
        <f>"R"&amp;$C$5-1&amp;"．10月"</f>
        <v>R2．10月</v>
      </c>
      <c r="J8" s="24" t="str">
        <f>"R"&amp;$C$5-1&amp;"．11月"</f>
        <v>R2．11月</v>
      </c>
      <c r="K8" s="24" t="str">
        <f>"R"&amp;$C$5-1&amp;"．12月"</f>
        <v>R2．12月</v>
      </c>
      <c r="L8" s="24" t="str">
        <f>"R"&amp;$C$5&amp;"．１月"</f>
        <v>R3．１月</v>
      </c>
      <c r="M8" s="24" t="str">
        <f>"R"&amp;$C$5&amp;"．２月"</f>
        <v>R3．２月</v>
      </c>
      <c r="N8" s="17" t="s">
        <v>0</v>
      </c>
      <c r="O8" s="18" t="s">
        <v>3</v>
      </c>
    </row>
    <row r="9" spans="2:18" ht="45.75" customHeight="1" thickBot="1">
      <c r="B9" s="16" t="s">
        <v>34</v>
      </c>
      <c r="C9" s="27"/>
      <c r="D9" s="27"/>
      <c r="E9" s="27"/>
      <c r="F9" s="27"/>
      <c r="G9" s="27"/>
      <c r="H9" s="27"/>
      <c r="I9" s="27"/>
      <c r="J9" s="27"/>
      <c r="K9" s="27"/>
      <c r="L9" s="27"/>
      <c r="M9" s="27"/>
      <c r="N9" s="29">
        <f>SUM(C9:M9)</f>
        <v>0</v>
      </c>
      <c r="O9" s="29">
        <f>_xlfn.IFERROR(AVERAGE(C9:M9),"")</f>
      </c>
      <c r="P9" s="3"/>
      <c r="R9" s="32" t="s">
        <v>26</v>
      </c>
    </row>
    <row r="10" spans="2:18" ht="45.75" customHeight="1" thickBot="1">
      <c r="B10" s="34" t="s">
        <v>30</v>
      </c>
      <c r="C10" s="27"/>
      <c r="D10" s="27"/>
      <c r="E10" s="27"/>
      <c r="F10" s="27"/>
      <c r="G10" s="27"/>
      <c r="H10" s="27"/>
      <c r="I10" s="27"/>
      <c r="J10" s="27"/>
      <c r="K10" s="27"/>
      <c r="L10" s="27"/>
      <c r="M10" s="27"/>
      <c r="N10" s="29"/>
      <c r="O10" s="29"/>
      <c r="P10" s="10" t="s">
        <v>4</v>
      </c>
      <c r="Q10" s="28">
        <f>_xlfn.IFERROR(ROUNDDOWN(O10/O8,4),"")</f>
      </c>
      <c r="R10" s="32" t="s">
        <v>27</v>
      </c>
    </row>
    <row r="11" spans="2:18" ht="45.75" customHeight="1" thickBot="1">
      <c r="B11" s="34" t="s">
        <v>31</v>
      </c>
      <c r="C11" s="27"/>
      <c r="D11" s="27"/>
      <c r="E11" s="27"/>
      <c r="F11" s="27"/>
      <c r="G11" s="27"/>
      <c r="H11" s="27"/>
      <c r="I11" s="27"/>
      <c r="J11" s="27"/>
      <c r="K11" s="27"/>
      <c r="L11" s="27"/>
      <c r="M11" s="27"/>
      <c r="N11" s="29">
        <f>SUM(C11:M11)</f>
        <v>0</v>
      </c>
      <c r="O11" s="29">
        <f>_xlfn.IFERROR(AVERAGE(C11:M11),"")</f>
      </c>
      <c r="P11" s="10" t="s">
        <v>4</v>
      </c>
      <c r="Q11" s="28">
        <f>_xlfn.IFERROR(ROUNDDOWN(O11/O9,4),"")</f>
      </c>
      <c r="R11" s="32" t="s">
        <v>28</v>
      </c>
    </row>
    <row r="12" spans="2:18" s="8" customFormat="1" ht="29.25" customHeight="1">
      <c r="B12" s="56" t="s">
        <v>22</v>
      </c>
      <c r="C12" s="56"/>
      <c r="D12" s="56"/>
      <c r="E12" s="12"/>
      <c r="F12" s="12"/>
      <c r="G12" s="12"/>
      <c r="H12" s="12"/>
      <c r="I12" s="12"/>
      <c r="J12" s="12"/>
      <c r="K12" s="13"/>
      <c r="L12" s="13"/>
      <c r="M12" s="13"/>
      <c r="N12" s="60" t="s">
        <v>17</v>
      </c>
      <c r="O12" s="60"/>
      <c r="P12" s="10"/>
      <c r="Q12" s="4"/>
      <c r="R12" s="32"/>
    </row>
    <row r="13" spans="2:18" ht="21.75" customHeight="1" thickBot="1">
      <c r="B13" s="30"/>
      <c r="C13" s="25" t="str">
        <f>"H"&amp;$C$5-1&amp;"．４月"</f>
        <v>H2．４月</v>
      </c>
      <c r="D13" s="25" t="str">
        <f>"H"&amp;$C$5-1&amp;"．５月"</f>
        <v>H2．５月</v>
      </c>
      <c r="E13" s="25" t="str">
        <f>"H"&amp;$C$5-1&amp;"．６月"</f>
        <v>H2．６月</v>
      </c>
      <c r="F13" s="25" t="str">
        <f>"H"&amp;$C$5-1&amp;"．７月"</f>
        <v>H2．７月</v>
      </c>
      <c r="G13" s="25" t="str">
        <f>"H"&amp;$C$5-1&amp;"．８月"</f>
        <v>H2．８月</v>
      </c>
      <c r="H13" s="25" t="str">
        <f>"H"&amp;$C$5-1&amp;"．９月"</f>
        <v>H2．９月</v>
      </c>
      <c r="I13" s="25" t="str">
        <f>"H"&amp;$C$5-1&amp;"．10月"</f>
        <v>H2．10月</v>
      </c>
      <c r="J13" s="25" t="str">
        <f>"H"&amp;$C$5-1&amp;"．11月"</f>
        <v>H2．11月</v>
      </c>
      <c r="K13" s="25" t="str">
        <f>"H"&amp;$C$5-1&amp;"．12月"</f>
        <v>H2．12月</v>
      </c>
      <c r="L13" s="25" t="str">
        <f>"H"&amp;$C$5&amp;"．１月"</f>
        <v>H3．１月</v>
      </c>
      <c r="M13" s="25" t="str">
        <f>"H"&amp;$C$5&amp;"．２月"</f>
        <v>H3．２月</v>
      </c>
      <c r="N13" s="18" t="s">
        <v>0</v>
      </c>
      <c r="O13" s="19" t="s">
        <v>3</v>
      </c>
      <c r="R13" s="32"/>
    </row>
    <row r="14" spans="2:17" ht="45.75" customHeight="1" thickBot="1">
      <c r="B14" s="16" t="s">
        <v>34</v>
      </c>
      <c r="C14" s="27"/>
      <c r="D14" s="27"/>
      <c r="E14" s="27"/>
      <c r="F14" s="27"/>
      <c r="G14" s="27"/>
      <c r="H14" s="27"/>
      <c r="I14" s="27"/>
      <c r="J14" s="27"/>
      <c r="K14" s="27"/>
      <c r="L14" s="27"/>
      <c r="M14" s="27"/>
      <c r="N14" s="29">
        <f>SUM(C14:M14)</f>
        <v>0</v>
      </c>
      <c r="O14" s="29">
        <f>_xlfn.IFERROR(AVERAGE(C14:M14),"")</f>
      </c>
      <c r="P14" s="10"/>
      <c r="Q14" s="4"/>
    </row>
    <row r="15" spans="2:18" ht="45.75" customHeight="1" thickBot="1">
      <c r="B15" s="34" t="s">
        <v>30</v>
      </c>
      <c r="C15" s="27"/>
      <c r="D15" s="27"/>
      <c r="E15" s="27"/>
      <c r="F15" s="27"/>
      <c r="G15" s="27"/>
      <c r="H15" s="27"/>
      <c r="I15" s="27"/>
      <c r="J15" s="27"/>
      <c r="K15" s="27"/>
      <c r="L15" s="27"/>
      <c r="M15" s="27"/>
      <c r="N15" s="29">
        <f>SUM(C15:M15)</f>
        <v>0</v>
      </c>
      <c r="O15" s="29">
        <f>_xlfn.IFERROR(AVERAGE(C15:M15),"")</f>
      </c>
      <c r="P15" s="10" t="s">
        <v>4</v>
      </c>
      <c r="Q15" s="28">
        <f>_xlfn.IFERROR(ROUNDDOWN(O15/O14,4),"")</f>
      </c>
      <c r="R15" s="32" t="s">
        <v>35</v>
      </c>
    </row>
    <row r="16" spans="2:18" s="8" customFormat="1" ht="29.25" customHeight="1">
      <c r="B16" s="56" t="s">
        <v>23</v>
      </c>
      <c r="C16" s="56"/>
      <c r="D16" s="56"/>
      <c r="E16" s="12"/>
      <c r="F16" s="12"/>
      <c r="G16" s="12"/>
      <c r="H16" s="12"/>
      <c r="I16" s="12"/>
      <c r="J16" s="12"/>
      <c r="K16" s="13"/>
      <c r="L16" s="13"/>
      <c r="M16" s="13"/>
      <c r="N16" s="60" t="s">
        <v>17</v>
      </c>
      <c r="O16" s="60"/>
      <c r="P16" s="10"/>
      <c r="Q16" s="4"/>
      <c r="R16" s="32"/>
    </row>
    <row r="17" spans="2:15" ht="21.75" customHeight="1" thickBot="1">
      <c r="B17" s="35"/>
      <c r="C17" s="24" t="str">
        <f>"H"&amp;$C$5-1&amp;"．４月"</f>
        <v>H2．４月</v>
      </c>
      <c r="D17" s="24" t="str">
        <f>"H"&amp;$C$5-1&amp;"．５月"</f>
        <v>H2．５月</v>
      </c>
      <c r="E17" s="24" t="str">
        <f>"H"&amp;$C$5-1&amp;"．６月"</f>
        <v>H2．６月</v>
      </c>
      <c r="F17" s="24" t="str">
        <f>"H"&amp;$C$5-1&amp;"．７月"</f>
        <v>H2．７月</v>
      </c>
      <c r="G17" s="24" t="str">
        <f>"H"&amp;$C$5-1&amp;"．８月"</f>
        <v>H2．８月</v>
      </c>
      <c r="H17" s="24" t="str">
        <f>"H"&amp;$C$5-1&amp;"．９月"</f>
        <v>H2．９月</v>
      </c>
      <c r="I17" s="24" t="str">
        <f>"H"&amp;$C$5-1&amp;"．10月"</f>
        <v>H2．10月</v>
      </c>
      <c r="J17" s="24" t="str">
        <f>"H"&amp;$C$5-1&amp;"．11月"</f>
        <v>H2．11月</v>
      </c>
      <c r="K17" s="24" t="str">
        <f>"H"&amp;$C$5-1&amp;"．12月"</f>
        <v>H2．12月</v>
      </c>
      <c r="L17" s="24" t="str">
        <f>"H"&amp;$C$5&amp;"．１月"</f>
        <v>H3．１月</v>
      </c>
      <c r="M17" s="24" t="str">
        <f>"H"&amp;$C$5&amp;"．２月"</f>
        <v>H3．２月</v>
      </c>
      <c r="N17" s="18" t="s">
        <v>0</v>
      </c>
      <c r="O17" s="18" t="s">
        <v>3</v>
      </c>
    </row>
    <row r="18" spans="2:18" ht="45.75" customHeight="1" thickBot="1">
      <c r="B18" s="16" t="s">
        <v>34</v>
      </c>
      <c r="C18" s="36"/>
      <c r="D18" s="36"/>
      <c r="E18" s="36"/>
      <c r="F18" s="36"/>
      <c r="G18" s="36"/>
      <c r="H18" s="36"/>
      <c r="I18" s="36"/>
      <c r="J18" s="36"/>
      <c r="K18" s="36"/>
      <c r="L18" s="36"/>
      <c r="M18" s="47"/>
      <c r="N18" s="37">
        <f>SUM(C18:M18)</f>
        <v>0</v>
      </c>
      <c r="O18" s="38">
        <f>_xlfn.IFERROR(AVERAGE(C18:M18),"")</f>
      </c>
      <c r="P18" s="10"/>
      <c r="Q18" s="4"/>
      <c r="R18" s="32" t="s">
        <v>26</v>
      </c>
    </row>
    <row r="19" spans="2:18" ht="45.75" customHeight="1" thickBot="1">
      <c r="B19" s="39" t="s">
        <v>30</v>
      </c>
      <c r="C19" s="40"/>
      <c r="D19" s="40"/>
      <c r="E19" s="40"/>
      <c r="F19" s="40"/>
      <c r="G19" s="40"/>
      <c r="H19" s="40"/>
      <c r="I19" s="40"/>
      <c r="J19" s="40"/>
      <c r="K19" s="40"/>
      <c r="L19" s="40"/>
      <c r="M19" s="48"/>
      <c r="N19" s="41">
        <f>SUM(C19:M19)</f>
        <v>0</v>
      </c>
      <c r="O19" s="42">
        <f>_xlfn.IFERROR(AVERAGE(C19:M19),"")</f>
      </c>
      <c r="P19" s="10" t="s">
        <v>4</v>
      </c>
      <c r="Q19" s="28">
        <f>_xlfn.IFERROR(ROUNDDOWN(O19/O18,4),"")</f>
      </c>
      <c r="R19" s="32" t="s">
        <v>36</v>
      </c>
    </row>
    <row r="20" spans="2:18" ht="45.75" customHeight="1" thickBot="1">
      <c r="B20" s="44" t="s">
        <v>44</v>
      </c>
      <c r="C20" s="36"/>
      <c r="D20" s="36"/>
      <c r="E20" s="36"/>
      <c r="F20" s="36"/>
      <c r="G20" s="36"/>
      <c r="H20" s="36"/>
      <c r="I20" s="36"/>
      <c r="J20" s="36"/>
      <c r="K20" s="36"/>
      <c r="L20" s="36"/>
      <c r="M20" s="47"/>
      <c r="N20" s="37">
        <f>SUM(C20:M20)</f>
        <v>0</v>
      </c>
      <c r="O20" s="38">
        <f>_xlfn.IFERROR(AVERAGE(C20:M20),"")</f>
      </c>
      <c r="P20" s="10"/>
      <c r="Q20" s="43"/>
      <c r="R20" s="32"/>
    </row>
    <row r="21" spans="2:18" ht="45.75" customHeight="1" thickBot="1">
      <c r="B21" s="39" t="s">
        <v>32</v>
      </c>
      <c r="C21" s="40"/>
      <c r="D21" s="40"/>
      <c r="E21" s="40"/>
      <c r="F21" s="40"/>
      <c r="G21" s="40"/>
      <c r="H21" s="40"/>
      <c r="I21" s="40"/>
      <c r="J21" s="40"/>
      <c r="K21" s="40"/>
      <c r="L21" s="40"/>
      <c r="M21" s="48"/>
      <c r="N21" s="41">
        <f>SUM(C21:M21)</f>
        <v>0</v>
      </c>
      <c r="O21" s="42">
        <f>_xlfn.IFERROR(AVERAGE(C21:M21),"")</f>
      </c>
      <c r="P21" s="10" t="s">
        <v>4</v>
      </c>
      <c r="Q21" s="28">
        <f>_xlfn.IFERROR(ROUNDDOWN(O21/O20,4),"")</f>
      </c>
      <c r="R21" s="32" t="s">
        <v>37</v>
      </c>
    </row>
    <row r="22" spans="2:18" ht="45.75" customHeight="1" thickBot="1">
      <c r="B22" s="49" t="s">
        <v>38</v>
      </c>
      <c r="C22" s="50"/>
      <c r="D22" s="50"/>
      <c r="E22" s="50"/>
      <c r="F22" s="50"/>
      <c r="G22" s="50"/>
      <c r="H22" s="50"/>
      <c r="I22" s="50"/>
      <c r="J22" s="50"/>
      <c r="K22" s="50"/>
      <c r="L22" s="50"/>
      <c r="M22" s="51"/>
      <c r="N22" s="41">
        <f>SUM(C22:M22)</f>
        <v>0</v>
      </c>
      <c r="O22" s="42">
        <f>_xlfn.IFERROR(AVERAGE(C22:M22),"")</f>
      </c>
      <c r="P22" s="10" t="s">
        <v>4</v>
      </c>
      <c r="Q22" s="28">
        <f>_xlfn.IFERROR(ROUNDDOWN(O22/O20,4),"")</f>
      </c>
      <c r="R22" s="32" t="s">
        <v>33</v>
      </c>
    </row>
    <row r="23" ht="18.75">
      <c r="R23" s="32"/>
    </row>
    <row r="24" spans="2:18" ht="21" customHeight="1">
      <c r="B24" s="59" t="s">
        <v>16</v>
      </c>
      <c r="C24" s="59"/>
      <c r="D24" s="59"/>
      <c r="E24" s="59"/>
      <c r="F24" s="59"/>
      <c r="G24" s="59"/>
      <c r="H24" s="59"/>
      <c r="I24" s="59"/>
      <c r="J24" s="59"/>
      <c r="K24" s="59"/>
      <c r="L24" s="59"/>
      <c r="M24" s="59"/>
      <c r="N24" s="59"/>
      <c r="O24" s="59"/>
      <c r="P24" s="59"/>
      <c r="Q24" s="59"/>
      <c r="R24" s="59"/>
    </row>
    <row r="25" spans="2:19" s="2" customFormat="1" ht="6.75" customHeight="1" thickBot="1">
      <c r="B25" s="6"/>
      <c r="C25" s="6"/>
      <c r="D25" s="6"/>
      <c r="E25" s="6"/>
      <c r="F25" s="6"/>
      <c r="G25" s="6"/>
      <c r="H25" s="6"/>
      <c r="I25" s="6"/>
      <c r="J25" s="6"/>
      <c r="K25" s="6"/>
      <c r="L25" s="6"/>
      <c r="M25" s="6"/>
      <c r="N25" s="6"/>
      <c r="O25" s="6"/>
      <c r="P25" s="6"/>
      <c r="Q25" s="6"/>
      <c r="R25" s="6"/>
      <c r="S25" s="6"/>
    </row>
    <row r="26" spans="2:19" s="2" customFormat="1" ht="23.25" customHeight="1" thickBot="1">
      <c r="B26" s="15" t="s">
        <v>5</v>
      </c>
      <c r="C26" s="23">
        <v>9</v>
      </c>
      <c r="D26" s="20" t="s">
        <v>18</v>
      </c>
      <c r="H26" s="71" t="s">
        <v>21</v>
      </c>
      <c r="I26" s="71"/>
      <c r="J26" s="71"/>
      <c r="K26" s="71"/>
      <c r="L26" s="71"/>
      <c r="M26" s="71"/>
      <c r="N26" s="71"/>
      <c r="O26" s="71"/>
      <c r="P26" s="71"/>
      <c r="Q26" s="71"/>
      <c r="R26" s="71"/>
      <c r="S26" s="6"/>
    </row>
    <row r="27" spans="2:19" s="2" customFormat="1" ht="6.75" customHeight="1">
      <c r="B27" s="6"/>
      <c r="C27" s="6"/>
      <c r="D27" s="6"/>
      <c r="E27" s="6"/>
      <c r="F27" s="6"/>
      <c r="G27" s="21"/>
      <c r="H27" s="71"/>
      <c r="I27" s="71"/>
      <c r="J27" s="71"/>
      <c r="K27" s="71"/>
      <c r="L27" s="71"/>
      <c r="M27" s="71"/>
      <c r="N27" s="71"/>
      <c r="O27" s="71"/>
      <c r="P27" s="71"/>
      <c r="Q27" s="71"/>
      <c r="R27" s="71"/>
      <c r="S27" s="6"/>
    </row>
    <row r="28" spans="2:19" s="2" customFormat="1" ht="23.25" customHeight="1">
      <c r="B28" s="56" t="s">
        <v>42</v>
      </c>
      <c r="C28" s="56"/>
      <c r="D28" s="56"/>
      <c r="E28" s="6"/>
      <c r="F28" s="6"/>
      <c r="G28" s="22"/>
      <c r="H28" s="71"/>
      <c r="I28" s="71"/>
      <c r="J28" s="71"/>
      <c r="K28" s="71"/>
      <c r="L28" s="71"/>
      <c r="M28" s="71"/>
      <c r="N28" s="71"/>
      <c r="O28" s="71"/>
      <c r="P28" s="71"/>
      <c r="Q28" s="71"/>
      <c r="R28" s="71"/>
      <c r="S28" s="6"/>
    </row>
    <row r="29" spans="2:18" ht="21.75" customHeight="1" thickBot="1">
      <c r="B29" s="30"/>
      <c r="C29" s="26" t="str">
        <f>VLOOKUP($C$26,$B$39:$E$53,2,FALSE)</f>
        <v>６月</v>
      </c>
      <c r="D29" s="26" t="str">
        <f>VLOOKUP($C$26,$B$39:$E$53,3,FALSE)</f>
        <v>７月</v>
      </c>
      <c r="E29" s="26" t="str">
        <f>VLOOKUP($C$26,$B$39:$E$53,4,FALSE)</f>
        <v>８月</v>
      </c>
      <c r="F29" s="18" t="s">
        <v>0</v>
      </c>
      <c r="G29" s="18" t="s">
        <v>3</v>
      </c>
      <c r="M29" s="62" t="s">
        <v>19</v>
      </c>
      <c r="N29" s="63"/>
      <c r="O29" s="63"/>
      <c r="P29" s="63"/>
      <c r="Q29" s="63"/>
      <c r="R29" s="64"/>
    </row>
    <row r="30" spans="2:18" ht="45.75" customHeight="1" thickBot="1">
      <c r="B30" s="16" t="s">
        <v>34</v>
      </c>
      <c r="C30" s="27"/>
      <c r="D30" s="27"/>
      <c r="E30" s="27"/>
      <c r="F30" s="29">
        <f>SUM(C30:E30)</f>
        <v>0</v>
      </c>
      <c r="G30" s="29">
        <f>F30/3</f>
        <v>0</v>
      </c>
      <c r="H30" s="3"/>
      <c r="J30" s="61" t="s">
        <v>26</v>
      </c>
      <c r="K30" s="61"/>
      <c r="L30" s="33"/>
      <c r="M30" s="65"/>
      <c r="N30" s="66"/>
      <c r="O30" s="66"/>
      <c r="P30" s="66"/>
      <c r="Q30" s="66"/>
      <c r="R30" s="67"/>
    </row>
    <row r="31" spans="2:18" ht="45.75" customHeight="1" thickBot="1">
      <c r="B31" s="34" t="s">
        <v>30</v>
      </c>
      <c r="C31" s="27"/>
      <c r="D31" s="27"/>
      <c r="E31" s="27"/>
      <c r="F31" s="29">
        <f>SUM(C31:E31)</f>
        <v>0</v>
      </c>
      <c r="G31" s="29">
        <f>F31/3</f>
        <v>0</v>
      </c>
      <c r="H31" s="10" t="s">
        <v>4</v>
      </c>
      <c r="I31" s="28">
        <f>_xlfn.IFERROR(ROUNDDOWN(G31/G30,4),"")</f>
      </c>
      <c r="J31" s="77" t="s">
        <v>27</v>
      </c>
      <c r="K31" s="61"/>
      <c r="L31" s="33"/>
      <c r="M31" s="65"/>
      <c r="N31" s="66"/>
      <c r="O31" s="66"/>
      <c r="P31" s="66"/>
      <c r="Q31" s="66"/>
      <c r="R31" s="67"/>
    </row>
    <row r="32" spans="2:18" ht="45.75" customHeight="1" thickBot="1">
      <c r="B32" s="34" t="s">
        <v>31</v>
      </c>
      <c r="C32" s="27"/>
      <c r="D32" s="27"/>
      <c r="E32" s="27"/>
      <c r="F32" s="29">
        <f>SUM(C32:E32)</f>
        <v>0</v>
      </c>
      <c r="G32" s="29">
        <f>F32/3</f>
        <v>0</v>
      </c>
      <c r="H32" s="10" t="s">
        <v>4</v>
      </c>
      <c r="I32" s="28">
        <f>_xlfn.IFERROR(ROUNDDOWN(G32/G30,4),"")</f>
      </c>
      <c r="J32" s="77" t="s">
        <v>28</v>
      </c>
      <c r="K32" s="61"/>
      <c r="L32" s="33"/>
      <c r="M32" s="65"/>
      <c r="N32" s="66"/>
      <c r="O32" s="66"/>
      <c r="P32" s="66"/>
      <c r="Q32" s="66"/>
      <c r="R32" s="67"/>
    </row>
    <row r="33" spans="1:18" ht="39.75" customHeight="1">
      <c r="A33" s="8"/>
      <c r="B33" s="56" t="s">
        <v>22</v>
      </c>
      <c r="C33" s="56"/>
      <c r="D33" s="56"/>
      <c r="E33" s="9"/>
      <c r="F33" s="60" t="s">
        <v>17</v>
      </c>
      <c r="G33" s="60"/>
      <c r="H33" s="10"/>
      <c r="I33" s="58"/>
      <c r="J33" s="58"/>
      <c r="K33" s="7"/>
      <c r="L33" s="7"/>
      <c r="M33" s="65"/>
      <c r="N33" s="66"/>
      <c r="O33" s="66"/>
      <c r="P33" s="66"/>
      <c r="Q33" s="66"/>
      <c r="R33" s="67"/>
    </row>
    <row r="34" spans="2:18" ht="21.75" customHeight="1" thickBot="1">
      <c r="B34" s="30"/>
      <c r="C34" s="26" t="str">
        <f>VLOOKUP($C$26,$B$39:$E$53,2,FALSE)</f>
        <v>６月</v>
      </c>
      <c r="D34" s="26" t="str">
        <f>VLOOKUP($C$26,$B$39:$E$53,3,FALSE)</f>
        <v>７月</v>
      </c>
      <c r="E34" s="26" t="str">
        <f>VLOOKUP($C$26,$B$39:$E$53,4,FALSE)</f>
        <v>８月</v>
      </c>
      <c r="F34" s="18" t="s">
        <v>0</v>
      </c>
      <c r="G34" s="19" t="s">
        <v>3</v>
      </c>
      <c r="M34" s="65"/>
      <c r="N34" s="66"/>
      <c r="O34" s="66"/>
      <c r="P34" s="66"/>
      <c r="Q34" s="66"/>
      <c r="R34" s="67"/>
    </row>
    <row r="35" spans="2:18" ht="45.75" customHeight="1" thickBot="1">
      <c r="B35" s="16" t="s">
        <v>34</v>
      </c>
      <c r="C35" s="27"/>
      <c r="D35" s="27"/>
      <c r="E35" s="27"/>
      <c r="F35" s="29">
        <f>SUM(C35:E35)</f>
        <v>0</v>
      </c>
      <c r="G35" s="29">
        <f>F35/3</f>
        <v>0</v>
      </c>
      <c r="H35" s="10"/>
      <c r="I35" s="4"/>
      <c r="J35" s="52"/>
      <c r="K35" s="32"/>
      <c r="L35" s="32"/>
      <c r="M35" s="65"/>
      <c r="N35" s="66"/>
      <c r="O35" s="66"/>
      <c r="P35" s="66"/>
      <c r="Q35" s="66"/>
      <c r="R35" s="67"/>
    </row>
    <row r="36" spans="2:18" ht="45.75" customHeight="1" thickBot="1">
      <c r="B36" s="34" t="s">
        <v>30</v>
      </c>
      <c r="C36" s="27"/>
      <c r="D36" s="27"/>
      <c r="E36" s="27"/>
      <c r="F36" s="29">
        <f>SUM(C36:E36)</f>
        <v>0</v>
      </c>
      <c r="G36" s="29">
        <f>F36/3</f>
        <v>0</v>
      </c>
      <c r="H36" s="10" t="s">
        <v>4</v>
      </c>
      <c r="I36" s="28">
        <f>_xlfn.IFERROR(ROUNDDOWN(G36/G35,4),"")</f>
      </c>
      <c r="J36" s="77" t="s">
        <v>39</v>
      </c>
      <c r="K36" s="61"/>
      <c r="L36" s="32"/>
      <c r="M36" s="68"/>
      <c r="N36" s="69"/>
      <c r="O36" s="69"/>
      <c r="P36" s="69"/>
      <c r="Q36" s="69"/>
      <c r="R36" s="70"/>
    </row>
    <row r="37" spans="5:12" ht="18.75">
      <c r="E37" s="8"/>
      <c r="F37" s="8"/>
      <c r="G37" s="8"/>
      <c r="H37" s="8"/>
      <c r="I37" s="8"/>
      <c r="J37" s="8"/>
      <c r="K37" s="32"/>
      <c r="L37" s="32"/>
    </row>
    <row r="38" spans="2:12" ht="22.5">
      <c r="B38" s="56" t="s">
        <v>24</v>
      </c>
      <c r="C38" s="56"/>
      <c r="D38" s="56"/>
      <c r="E38" s="13"/>
      <c r="F38" s="57" t="s">
        <v>17</v>
      </c>
      <c r="G38" s="57"/>
      <c r="H38" s="10"/>
      <c r="I38" s="58"/>
      <c r="J38" s="58"/>
      <c r="K38" s="7"/>
      <c r="L38" s="7"/>
    </row>
    <row r="39" spans="2:7" ht="19.5" thickBot="1">
      <c r="B39" s="35"/>
      <c r="C39" s="53" t="str">
        <f>VLOOKUP($C$26,$B$39:$E$53,2,FALSE)</f>
        <v>６月</v>
      </c>
      <c r="D39" s="53" t="str">
        <f>VLOOKUP($C$26,$B$39:$E$53,3,FALSE)</f>
        <v>７月</v>
      </c>
      <c r="E39" s="53" t="str">
        <f>VLOOKUP($C$26,$B$39:$E$53,4,FALSE)</f>
        <v>８月</v>
      </c>
      <c r="F39" s="18" t="s">
        <v>0</v>
      </c>
      <c r="G39" s="18" t="s">
        <v>3</v>
      </c>
    </row>
    <row r="40" spans="2:12" ht="45.75" customHeight="1" thickBot="1">
      <c r="B40" s="16" t="s">
        <v>34</v>
      </c>
      <c r="C40" s="36"/>
      <c r="D40" s="36"/>
      <c r="E40" s="36"/>
      <c r="F40" s="37">
        <f>SUM(C40:E40)</f>
        <v>0</v>
      </c>
      <c r="G40" s="38">
        <f>F40/3</f>
        <v>0</v>
      </c>
      <c r="H40" s="10"/>
      <c r="I40" s="4"/>
      <c r="J40" s="61" t="s">
        <v>26</v>
      </c>
      <c r="K40" s="61"/>
      <c r="L40" s="33"/>
    </row>
    <row r="41" spans="2:12" ht="45.75" customHeight="1" thickBot="1">
      <c r="B41" s="39" t="s">
        <v>30</v>
      </c>
      <c r="C41" s="40"/>
      <c r="D41" s="40"/>
      <c r="E41" s="40"/>
      <c r="F41" s="41">
        <f>SUM(C41:E41)</f>
        <v>0</v>
      </c>
      <c r="G41" s="42">
        <f>F41/3</f>
        <v>0</v>
      </c>
      <c r="H41" s="10" t="s">
        <v>4</v>
      </c>
      <c r="I41" s="28">
        <f>_xlfn.IFERROR(ROUNDDOWN(G41/G40,4),"")</f>
      </c>
      <c r="J41" s="77" t="s">
        <v>40</v>
      </c>
      <c r="K41" s="61"/>
      <c r="L41" s="33"/>
    </row>
    <row r="42" spans="2:12" ht="45.75" customHeight="1" thickBot="1">
      <c r="B42" s="44" t="s">
        <v>44</v>
      </c>
      <c r="C42" s="45"/>
      <c r="D42" s="45"/>
      <c r="E42" s="45"/>
      <c r="F42" s="46">
        <f>SUM(C42:E42)</f>
        <v>0</v>
      </c>
      <c r="G42" s="46">
        <f>F42/3</f>
        <v>0</v>
      </c>
      <c r="H42" s="10"/>
      <c r="I42" s="43"/>
      <c r="J42" s="32"/>
      <c r="K42" s="32"/>
      <c r="L42" s="33"/>
    </row>
    <row r="43" spans="2:12" ht="45.75" customHeight="1" thickBot="1">
      <c r="B43" s="39" t="s">
        <v>32</v>
      </c>
      <c r="C43" s="54"/>
      <c r="D43" s="54"/>
      <c r="E43" s="54"/>
      <c r="F43" s="55">
        <f>SUM(C43:E43)</f>
        <v>0</v>
      </c>
      <c r="G43" s="55">
        <f>F43/3</f>
        <v>0</v>
      </c>
      <c r="H43" s="10" t="s">
        <v>4</v>
      </c>
      <c r="I43" s="28">
        <f>_xlfn.IFERROR(ROUNDDOWN(G43/G42,4),"")</f>
      </c>
      <c r="J43" s="77" t="s">
        <v>41</v>
      </c>
      <c r="K43" s="61"/>
      <c r="L43" s="33"/>
    </row>
    <row r="44" spans="2:12" ht="45.75" customHeight="1" thickBot="1">
      <c r="B44" s="49" t="s">
        <v>38</v>
      </c>
      <c r="C44" s="40"/>
      <c r="D44" s="40"/>
      <c r="E44" s="40"/>
      <c r="F44" s="41">
        <f>SUM(C44:E44)</f>
        <v>0</v>
      </c>
      <c r="G44" s="42">
        <f>F44/3</f>
        <v>0</v>
      </c>
      <c r="H44" s="10" t="s">
        <v>4</v>
      </c>
      <c r="I44" s="28">
        <f>_xlfn.IFERROR(ROUNDDOWN(G44/#REF!,4),"")</f>
      </c>
      <c r="J44" s="77" t="s">
        <v>33</v>
      </c>
      <c r="K44" s="61"/>
      <c r="L44" s="33"/>
    </row>
    <row r="45" spans="11:12" ht="18.75">
      <c r="K45" s="33"/>
      <c r="L45" s="33"/>
    </row>
    <row r="46" spans="2:5" ht="18.75" hidden="1">
      <c r="B46" s="5">
        <v>5</v>
      </c>
      <c r="C46" s="1" t="s">
        <v>6</v>
      </c>
      <c r="D46" s="1" t="s">
        <v>7</v>
      </c>
      <c r="E46" s="1" t="s">
        <v>8</v>
      </c>
    </row>
    <row r="47" spans="2:5" ht="18.75" hidden="1">
      <c r="B47" s="5">
        <v>6</v>
      </c>
      <c r="C47" s="1" t="s">
        <v>7</v>
      </c>
      <c r="D47" s="1" t="s">
        <v>8</v>
      </c>
      <c r="E47" s="1" t="s">
        <v>9</v>
      </c>
    </row>
    <row r="48" spans="2:5" ht="18.75" hidden="1">
      <c r="B48" s="5">
        <v>7</v>
      </c>
      <c r="C48" s="1" t="s">
        <v>8</v>
      </c>
      <c r="D48" s="1" t="s">
        <v>9</v>
      </c>
      <c r="E48" s="1" t="s">
        <v>10</v>
      </c>
    </row>
    <row r="49" spans="2:5" ht="18.75" hidden="1">
      <c r="B49" s="5">
        <v>8</v>
      </c>
      <c r="C49" s="1" t="s">
        <v>9</v>
      </c>
      <c r="D49" s="1" t="s">
        <v>10</v>
      </c>
      <c r="E49" s="1" t="s">
        <v>11</v>
      </c>
    </row>
    <row r="50" spans="2:5" ht="18.75" hidden="1">
      <c r="B50" s="5">
        <v>9</v>
      </c>
      <c r="C50" s="1" t="s">
        <v>10</v>
      </c>
      <c r="D50" s="1" t="s">
        <v>11</v>
      </c>
      <c r="E50" s="1" t="s">
        <v>12</v>
      </c>
    </row>
    <row r="51" spans="2:5" ht="18.75" hidden="1">
      <c r="B51" s="5">
        <v>10</v>
      </c>
      <c r="C51" s="1" t="s">
        <v>11</v>
      </c>
      <c r="D51" s="1" t="s">
        <v>12</v>
      </c>
      <c r="E51" s="1" t="s">
        <v>1</v>
      </c>
    </row>
    <row r="52" spans="2:5" ht="18.75" hidden="1">
      <c r="B52" s="5">
        <v>11</v>
      </c>
      <c r="C52" s="1" t="s">
        <v>12</v>
      </c>
      <c r="D52" s="1" t="s">
        <v>1</v>
      </c>
      <c r="E52" s="1" t="s">
        <v>13</v>
      </c>
    </row>
    <row r="53" spans="2:5" ht="18.75" hidden="1">
      <c r="B53" s="5">
        <v>12</v>
      </c>
      <c r="C53" s="1" t="s">
        <v>1</v>
      </c>
      <c r="D53" s="1" t="s">
        <v>13</v>
      </c>
      <c r="E53" s="1" t="s">
        <v>14</v>
      </c>
    </row>
  </sheetData>
  <sheetProtection formatCells="0" formatColumns="0" formatRows="0" insertColumns="0" insertRows="0"/>
  <mergeCells count="27">
    <mergeCell ref="J44:K44"/>
    <mergeCell ref="J31:K31"/>
    <mergeCell ref="J32:K32"/>
    <mergeCell ref="J36:K36"/>
    <mergeCell ref="J40:K40"/>
    <mergeCell ref="J41:K41"/>
    <mergeCell ref="J43:K43"/>
    <mergeCell ref="M29:R36"/>
    <mergeCell ref="G5:O7"/>
    <mergeCell ref="H26:R28"/>
    <mergeCell ref="D5:F5"/>
    <mergeCell ref="B1:R1"/>
    <mergeCell ref="B7:D7"/>
    <mergeCell ref="B16:D16"/>
    <mergeCell ref="B3:R3"/>
    <mergeCell ref="B12:D12"/>
    <mergeCell ref="N12:O12"/>
    <mergeCell ref="B38:D38"/>
    <mergeCell ref="F38:G38"/>
    <mergeCell ref="I38:J38"/>
    <mergeCell ref="B24:R24"/>
    <mergeCell ref="N16:O16"/>
    <mergeCell ref="F33:G33"/>
    <mergeCell ref="I33:J33"/>
    <mergeCell ref="B28:D28"/>
    <mergeCell ref="B33:D33"/>
    <mergeCell ref="J30:K30"/>
  </mergeCells>
  <conditionalFormatting sqref="F35:G36 N9:N15 F30:G32 N18:N22 F40:G44">
    <cfRule type="cellIs" priority="2" dxfId="1" operator="equal" stopIfTrue="1">
      <formula>0</formula>
    </cfRule>
  </conditionalFormatting>
  <dataValidations count="2">
    <dataValidation type="decimal" operator="greaterThanOrEqual" allowBlank="1" showInputMessage="1" showErrorMessage="1" sqref="C35:E36 C14:M15 C9:M11 C30:E32 C18:M22 C40:E44">
      <formula1>0</formula1>
    </dataValidation>
    <dataValidation type="list" allowBlank="1" showInputMessage="1" showErrorMessage="1" sqref="C26">
      <formula1>$B$39:$B$53</formula1>
    </dataValidation>
  </dataValidations>
  <printOptions horizontalCentered="1" verticalCentered="1"/>
  <pageMargins left="0.31496062992125984" right="0.31496062992125984" top="0.4724409448818898" bottom="0.31496062992125984" header="0.2755905511811024" footer="0.5118110236220472"/>
  <pageSetup blackAndWhite="1" horizontalDpi="600" verticalDpi="600" orientation="landscape" paperSize="9" scale="74" r:id="rId2"/>
  <rowBreaks count="1" manualBreakCount="1">
    <brk id="23" max="1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今村　弘志</dc:creator>
  <cp:keywords/>
  <dc:description/>
  <cp:lastModifiedBy>今村　弘志</cp:lastModifiedBy>
  <cp:lastPrinted>2021-04-23T08:11:30Z</cp:lastPrinted>
  <dcterms:modified xsi:type="dcterms:W3CDTF">2021-05-13T07:38:57Z</dcterms:modified>
  <cp:category/>
  <cp:version/>
  <cp:contentType/>
  <cp:contentStatus/>
</cp:coreProperties>
</file>