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7875" tabRatio="830" activeTab="0"/>
  </bookViews>
  <sheets>
    <sheet name="入力" sheetId="1" r:id="rId1"/>
    <sheet name="出勤簿１" sheetId="2" r:id="rId2"/>
    <sheet name="出勤簿２" sheetId="3" r:id="rId3"/>
    <sheet name="出勤簿３" sheetId="4" r:id="rId4"/>
    <sheet name="２ヶ月分表示（両面印刷など）用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_xlnm.Print_Area" localSheetId="4">'２ヶ月分表示（両面印刷など）用'!$A$1:$N$46</definedName>
    <definedName name="_xlnm.Print_Area" localSheetId="1">'出勤簿１'!$A$1:$N$23</definedName>
    <definedName name="_xlnm.Print_Area" localSheetId="2">'出勤簿２'!$A$1:$N$23</definedName>
    <definedName name="_xlnm.Print_Area" localSheetId="3">'出勤簿３'!$A$1:$N$23</definedName>
    <definedName name="_xlnm.Print_Area" localSheetId="0">'入力'!$A$1:$G$11</definedName>
    <definedName name="サービス種別">'[1]サービス種類一覧'!$B$4:$B$20</definedName>
    <definedName name="サービス種類">'[2]サービス種類一覧'!$C$4:$C$20</definedName>
    <definedName name="サービス名">'[3]加算率一覧'!$A$5:$A$23</definedName>
    <definedName name="サービス名称">#REF!</definedName>
    <definedName name="種類">'[5]サービス種類一覧'!$A$4:$A$20</definedName>
  </definedNames>
  <calcPr fullCalcOnLoad="1"/>
</workbook>
</file>

<file path=xl/sharedStrings.xml><?xml version="1.0" encoding="utf-8"?>
<sst xmlns="http://schemas.openxmlformats.org/spreadsheetml/2006/main" count="379" uniqueCount="27">
  <si>
    <t>＜ 使用方法 ＞</t>
  </si>
  <si>
    <t>年</t>
  </si>
  <si>
    <t>月</t>
  </si>
  <si>
    <t>日</t>
  </si>
  <si>
    <t>事業所名</t>
  </si>
  <si>
    <t>サービス（事業）種別</t>
  </si>
  <si>
    <t>月</t>
  </si>
  <si>
    <t>年（西暦入力）</t>
  </si>
  <si>
    <r>
      <t>① この画面で、下の</t>
    </r>
    <r>
      <rPr>
        <b/>
        <sz val="13"/>
        <color indexed="40"/>
        <rFont val="メイリオ"/>
        <family val="3"/>
      </rPr>
      <t>水色枠内</t>
    </r>
    <r>
      <rPr>
        <sz val="13"/>
        <color indexed="63"/>
        <rFont val="メイリオ"/>
        <family val="3"/>
      </rPr>
      <t xml:space="preserve">に必要事項を入力してください
</t>
    </r>
    <r>
      <rPr>
        <sz val="13"/>
        <color indexed="16"/>
        <rFont val="メイリオ"/>
        <family val="3"/>
      </rPr>
      <t>（</t>
    </r>
    <r>
      <rPr>
        <u val="single"/>
        <sz val="13"/>
        <color indexed="16"/>
        <rFont val="メイリオ"/>
        <family val="3"/>
      </rPr>
      <t>こちらの画面で入力いただいた内容が、各出勤簿シートへ自動的に反映されます</t>
    </r>
    <r>
      <rPr>
        <sz val="13"/>
        <color indexed="16"/>
        <rFont val="メイリオ"/>
        <family val="3"/>
      </rPr>
      <t>）。</t>
    </r>
  </si>
  <si>
    <t>：</t>
  </si>
  <si>
    <t>出勤簿</t>
  </si>
  <si>
    <t>職員氏名</t>
  </si>
  <si>
    <t>管理者確認欄
（サイン）※</t>
  </si>
  <si>
    <t>【本人確認欄】　上記の通り出勤したことについて、間違いありません。　署名（サイン等）：</t>
  </si>
  <si>
    <t>→こちらに入力いただいた年月に応じた曜日や日数等が、各出勤簿シートへ自動表示されます。</t>
  </si>
  <si>
    <r>
      <t>　当表は、あくまで</t>
    </r>
    <r>
      <rPr>
        <b/>
        <sz val="11"/>
        <color indexed="28"/>
        <rFont val="メイリオ"/>
        <family val="3"/>
      </rPr>
      <t>参考様式</t>
    </r>
    <r>
      <rPr>
        <sz val="11"/>
        <color indexed="28"/>
        <rFont val="メイリオ"/>
        <family val="3"/>
      </rPr>
      <t>です（必ずしも当様式を使用しなければならないものではありません）。
　また、内容を変更いただいても構いません。</t>
    </r>
  </si>
  <si>
    <t>曜</t>
  </si>
  <si>
    <r>
      <t>　ただし、こちらはタイムカードがない場合等の出勤管理の（勤務の事実を確認する）ために作成した様式です。
　出退勤時刻や管理者確認欄は、なるべく</t>
    </r>
    <r>
      <rPr>
        <b/>
        <u val="single"/>
        <sz val="11"/>
        <color indexed="10"/>
        <rFont val="メイリオ"/>
        <family val="3"/>
      </rPr>
      <t>手書き</t>
    </r>
    <r>
      <rPr>
        <sz val="11"/>
        <rFont val="メイリオ"/>
        <family val="3"/>
      </rPr>
      <t>いただきますようお願いいたします。</t>
    </r>
  </si>
  <si>
    <t>備考・その他
（残業時間など）</t>
  </si>
  <si>
    <t>備考・その他
（残業時間など）</t>
  </si>
  <si>
    <t>出 勤</t>
  </si>
  <si>
    <t>退 社</t>
  </si>
  <si>
    <r>
      <t xml:space="preserve"> こちらは２ヶ月分の出勤簿を同時に作成したい場合の様式です。
 </t>
    </r>
    <r>
      <rPr>
        <b/>
        <sz val="14"/>
        <color indexed="28"/>
        <rFont val="メイリオ"/>
        <family val="3"/>
      </rPr>
      <t>下のページに、次の月の表が自動的に作成されます</t>
    </r>
    <r>
      <rPr>
        <sz val="14"/>
        <color indexed="28"/>
        <rFont val="メイリオ"/>
        <family val="3"/>
      </rPr>
      <t>ので、両面印刷いただくなどして活用してください。
 なお、この様式が不要な場合は、シートごと削除（シートのタブを右クリックし、「削除」）してください。</t>
    </r>
  </si>
  <si>
    <r>
      <t>※ 管理者確認欄は、なるべく</t>
    </r>
    <r>
      <rPr>
        <b/>
        <sz val="10"/>
        <rFont val="HG丸ｺﾞｼｯｸM-PRO"/>
        <family val="3"/>
      </rPr>
      <t>印やパソコン等による入力</t>
    </r>
    <r>
      <rPr>
        <u val="single"/>
        <sz val="10"/>
        <rFont val="HG丸ｺﾞｼｯｸM-PRO"/>
        <family val="3"/>
      </rPr>
      <t>ではなく</t>
    </r>
    <r>
      <rPr>
        <b/>
        <sz val="10"/>
        <rFont val="HG丸ｺﾞｼｯｸM-PRO"/>
        <family val="3"/>
      </rPr>
      <t>手書き（自署）</t>
    </r>
    <r>
      <rPr>
        <sz val="10"/>
        <rFont val="HG丸ｺﾞｼｯｸM-PRO"/>
        <family val="3"/>
      </rPr>
      <t>してください。頭文字のみや、カナ等何でも構いません。（管理者自身の出勤簿である場合や管理者が不在時などは、他の方のサイン等で構いません。）
　出退勤時間は、予定時刻等ではなく</t>
    </r>
    <r>
      <rPr>
        <b/>
        <u val="single"/>
        <sz val="10"/>
        <rFont val="HG丸ｺﾞｼｯｸM-PRO"/>
        <family val="3"/>
      </rPr>
      <t>実際の時刻</t>
    </r>
    <r>
      <rPr>
        <sz val="10"/>
        <rFont val="HG丸ｺﾞｼｯｸM-PRO"/>
        <family val="3"/>
      </rPr>
      <t>を記入してください。（例…「9：00」とせず、「8：52」などと記入）</t>
    </r>
  </si>
  <si>
    <r>
      <t xml:space="preserve">
</t>
    </r>
    <r>
      <rPr>
        <b/>
        <sz val="11"/>
        <color indexed="30"/>
        <rFont val="メイリオ"/>
        <family val="3"/>
      </rPr>
      <t>（※）シートのコピーの仕方</t>
    </r>
    <r>
      <rPr>
        <sz val="11"/>
        <color indexed="63"/>
        <rFont val="メイリオ"/>
        <family val="3"/>
      </rPr>
      <t xml:space="preserve">
①「出勤簿」シートにマウスでカーソルを合わせ、「</t>
    </r>
    <r>
      <rPr>
        <b/>
        <sz val="11"/>
        <color indexed="16"/>
        <rFont val="メイリオ"/>
        <family val="3"/>
      </rPr>
      <t>右クリック</t>
    </r>
    <r>
      <rPr>
        <sz val="11"/>
        <color indexed="63"/>
        <rFont val="メイリオ"/>
        <family val="3"/>
      </rPr>
      <t>」し、「</t>
    </r>
    <r>
      <rPr>
        <b/>
        <sz val="11"/>
        <color indexed="16"/>
        <rFont val="メイリオ"/>
        <family val="3"/>
      </rPr>
      <t>移動またはコピー</t>
    </r>
    <r>
      <rPr>
        <sz val="11"/>
        <color indexed="63"/>
        <rFont val="メイリオ"/>
        <family val="3"/>
      </rPr>
      <t>」を選択。
② 「</t>
    </r>
    <r>
      <rPr>
        <b/>
        <sz val="11"/>
        <color indexed="16"/>
        <rFont val="メイリオ"/>
        <family val="3"/>
      </rPr>
      <t>コピーを作成する</t>
    </r>
    <r>
      <rPr>
        <sz val="11"/>
        <color indexed="63"/>
        <rFont val="メイリオ"/>
        <family val="3"/>
      </rPr>
      <t>」に</t>
    </r>
    <r>
      <rPr>
        <u val="single"/>
        <sz val="11"/>
        <color indexed="63"/>
        <rFont val="メイリオ"/>
        <family val="3"/>
      </rPr>
      <t>チェックを入れた上で</t>
    </r>
    <r>
      <rPr>
        <sz val="11"/>
        <color indexed="63"/>
        <rFont val="メイリオ"/>
        <family val="3"/>
      </rPr>
      <t>、挿入したい場所を選択し、「OK」をクリック。
　（下の画像参照）</t>
    </r>
  </si>
  <si>
    <r>
      <t>　なお、あらかじめ「出勤簿」シートを</t>
    </r>
    <r>
      <rPr>
        <b/>
        <sz val="11"/>
        <color indexed="63"/>
        <rFont val="メイリオ"/>
        <family val="3"/>
      </rPr>
      <t>職員人数分コピー</t>
    </r>
    <r>
      <rPr>
        <sz val="11"/>
        <color indexed="63"/>
        <rFont val="メイリオ"/>
        <family val="3"/>
      </rPr>
      <t>（※）し、</t>
    </r>
    <r>
      <rPr>
        <b/>
        <sz val="11"/>
        <color indexed="63"/>
        <rFont val="メイリオ"/>
        <family val="3"/>
      </rPr>
      <t>各職員の氏名を入力した上で</t>
    </r>
    <r>
      <rPr>
        <sz val="11"/>
        <color indexed="63"/>
        <rFont val="メイリオ"/>
        <family val="3"/>
      </rPr>
      <t>印刷すれば、そのつど職員名を記入いただく手間が省けます。</t>
    </r>
    <r>
      <rPr>
        <sz val="10"/>
        <color indexed="63"/>
        <rFont val="メイリオ"/>
        <family val="3"/>
      </rPr>
      <t>（あらかじめ３名分（３シート）用意していますが、独自に様式内容を変更された場合は変更後の様式（シート）をコピーし、使用してください。）</t>
    </r>
  </si>
  <si>
    <r>
      <t>② その後、</t>
    </r>
    <r>
      <rPr>
        <sz val="13"/>
        <color indexed="63"/>
        <rFont val="メイリオ"/>
        <family val="3"/>
      </rPr>
      <t>各「出勤簿」シートをクリックし、印刷するなどして使用してください。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</si>
</sst>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aaa"/>
    <numFmt numFmtId="178" formatCode="[h]:mm"/>
    <numFmt numFmtId="179" formatCode="[h]:mm;#;#"/>
    <numFmt numFmtId="180" formatCode="0_);[Red]\(0\)"/>
  </numFmts>
  <fonts count="98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メイリオ"/>
      <family val="3"/>
    </font>
    <font>
      <sz val="11"/>
      <name val="ＭＳ Ｐゴシック"/>
      <family val="3"/>
    </font>
    <font>
      <sz val="11"/>
      <name val="メイリオ"/>
      <family val="3"/>
    </font>
    <font>
      <b/>
      <sz val="13"/>
      <color indexed="40"/>
      <name val="メイリオ"/>
      <family val="3"/>
    </font>
    <font>
      <sz val="13"/>
      <color indexed="63"/>
      <name val="メイリオ"/>
      <family val="3"/>
    </font>
    <font>
      <sz val="13"/>
      <color indexed="16"/>
      <name val="メイリオ"/>
      <family val="3"/>
    </font>
    <font>
      <u val="single"/>
      <sz val="13"/>
      <color indexed="16"/>
      <name val="メイリオ"/>
      <family val="3"/>
    </font>
    <font>
      <sz val="20"/>
      <name val="メイリオ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1"/>
      <name val="ＭＳ 明朝"/>
      <family val="1"/>
    </font>
    <font>
      <sz val="10"/>
      <name val="ＭＳ 明朝"/>
      <family val="1"/>
    </font>
    <font>
      <b/>
      <u val="single"/>
      <sz val="11"/>
      <color indexed="10"/>
      <name val="メイリオ"/>
      <family val="3"/>
    </font>
    <font>
      <sz val="11"/>
      <color indexed="63"/>
      <name val="メイリオ"/>
      <family val="3"/>
    </font>
    <font>
      <b/>
      <sz val="11"/>
      <color indexed="63"/>
      <name val="メイリオ"/>
      <family val="3"/>
    </font>
    <font>
      <b/>
      <sz val="11"/>
      <color indexed="16"/>
      <name val="メイリオ"/>
      <family val="3"/>
    </font>
    <font>
      <u val="single"/>
      <sz val="11"/>
      <color indexed="63"/>
      <name val="メイリオ"/>
      <family val="3"/>
    </font>
    <font>
      <sz val="18"/>
      <name val="HG教科書体"/>
      <family val="1"/>
    </font>
    <font>
      <sz val="11"/>
      <color indexed="28"/>
      <name val="メイリオ"/>
      <family val="3"/>
    </font>
    <font>
      <b/>
      <sz val="11"/>
      <color indexed="28"/>
      <name val="メイリオ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u val="single"/>
      <sz val="10"/>
      <name val="HG丸ｺﾞｼｯｸM-PRO"/>
      <family val="3"/>
    </font>
    <font>
      <b/>
      <u val="single"/>
      <sz val="10"/>
      <name val="HG丸ｺﾞｼｯｸM-PRO"/>
      <family val="3"/>
    </font>
    <font>
      <sz val="14"/>
      <color indexed="28"/>
      <name val="メイリオ"/>
      <family val="3"/>
    </font>
    <font>
      <b/>
      <sz val="14"/>
      <color indexed="28"/>
      <name val="メイリオ"/>
      <family val="3"/>
    </font>
    <font>
      <sz val="10"/>
      <color indexed="63"/>
      <name val="メイリオ"/>
      <family val="3"/>
    </font>
    <font>
      <b/>
      <sz val="11"/>
      <color indexed="30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2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12"/>
      <color indexed="28"/>
      <name val="HG丸ｺﾞｼｯｸM-PRO"/>
      <family val="3"/>
    </font>
    <font>
      <sz val="11"/>
      <color indexed="28"/>
      <name val="HG丸ｺﾞｼｯｸM-PRO"/>
      <family val="3"/>
    </font>
    <font>
      <sz val="11"/>
      <color indexed="8"/>
      <name val="メイリオ"/>
      <family val="3"/>
    </font>
    <font>
      <b/>
      <sz val="14"/>
      <color indexed="60"/>
      <name val="HG丸ｺﾞｼｯｸM-PRO"/>
      <family val="3"/>
    </font>
    <font>
      <b/>
      <sz val="8"/>
      <color indexed="10"/>
      <name val="HG丸ｺﾞｼｯｸM-PRO"/>
      <family val="3"/>
    </font>
    <font>
      <sz val="8"/>
      <color indexed="10"/>
      <name val="メイリオ"/>
      <family val="3"/>
    </font>
    <font>
      <b/>
      <sz val="14"/>
      <color indexed="63"/>
      <name val="メイリオ"/>
      <family val="3"/>
    </font>
    <font>
      <sz val="14"/>
      <color indexed="8"/>
      <name val="HG丸ｺﾞｼｯｸM-PRO"/>
      <family val="3"/>
    </font>
    <font>
      <sz val="14"/>
      <color indexed="8"/>
      <name val="ＭＳ Ｐゴシック"/>
      <family val="3"/>
    </font>
    <font>
      <b/>
      <sz val="14"/>
      <color indexed="56"/>
      <name val="HG丸ｺﾞｼｯｸM-PRO"/>
      <family val="3"/>
    </font>
    <font>
      <b/>
      <sz val="12"/>
      <color indexed="56"/>
      <name val="HG正楷書体-PRO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2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rgb="FFFF0000"/>
      <name val="HG丸ｺﾞｼｯｸM-PRO"/>
      <family val="3"/>
    </font>
    <font>
      <sz val="12"/>
      <color theme="7" tint="-0.4999699890613556"/>
      <name val="HG丸ｺﾞｼｯｸM-PRO"/>
      <family val="3"/>
    </font>
    <font>
      <sz val="11"/>
      <color theme="7" tint="-0.4999699890613556"/>
      <name val="HG丸ｺﾞｼｯｸM-PRO"/>
      <family val="3"/>
    </font>
    <font>
      <sz val="11"/>
      <color theme="1"/>
      <name val="メイリオ"/>
      <family val="3"/>
    </font>
    <font>
      <b/>
      <sz val="14"/>
      <color rgb="FFC00000"/>
      <name val="HG丸ｺﾞｼｯｸM-PRO"/>
      <family val="3"/>
    </font>
    <font>
      <b/>
      <sz val="8"/>
      <color rgb="FFFF0000"/>
      <name val="HG丸ｺﾞｼｯｸM-PRO"/>
      <family val="3"/>
    </font>
    <font>
      <sz val="8"/>
      <color rgb="FFFF0000"/>
      <name val="メイリオ"/>
      <family val="3"/>
    </font>
    <font>
      <sz val="11"/>
      <color theme="1" tint="0.15000000596046448"/>
      <name val="メイリオ"/>
      <family val="3"/>
    </font>
    <font>
      <sz val="14"/>
      <color theme="1"/>
      <name val="HG丸ｺﾞｼｯｸM-PRO"/>
      <family val="3"/>
    </font>
    <font>
      <sz val="14"/>
      <color theme="1"/>
      <name val="ＭＳ Ｐゴシック"/>
      <family val="3"/>
    </font>
    <font>
      <b/>
      <sz val="14"/>
      <color theme="1" tint="0.15000000596046448"/>
      <name val="メイリオ"/>
      <family val="3"/>
    </font>
    <font>
      <sz val="13"/>
      <color theme="1" tint="0.15000000596046448"/>
      <name val="メイリオ"/>
      <family val="3"/>
    </font>
    <font>
      <b/>
      <sz val="14"/>
      <color rgb="FF002060"/>
      <name val="HG丸ｺﾞｼｯｸM-PRO"/>
      <family val="3"/>
    </font>
    <font>
      <sz val="11"/>
      <color theme="7" tint="-0.4999699890613556"/>
      <name val="メイリオ"/>
      <family val="3"/>
    </font>
    <font>
      <b/>
      <sz val="12"/>
      <color rgb="FF002060"/>
      <name val="HG正楷書体-PRO"/>
      <family val="4"/>
    </font>
    <font>
      <sz val="14"/>
      <color rgb="FF660033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3F7F7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</border>
    <border>
      <left style="thin"/>
      <right style="hair"/>
      <top style="thin"/>
      <bottom style="thin"/>
    </border>
    <border>
      <left style="double"/>
      <right style="hair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medium">
        <color theme="1" tint="0.49998000264167786"/>
      </left>
      <right/>
      <top style="medium">
        <color theme="1" tint="0.49998000264167786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 style="thick">
        <color rgb="FF00B0F0"/>
      </left>
      <right>
        <color indexed="63"/>
      </right>
      <top style="thick">
        <color rgb="FF00B0F0"/>
      </top>
      <bottom style="thick">
        <color rgb="FF00B0F0"/>
      </bottom>
    </border>
    <border>
      <left>
        <color indexed="63"/>
      </left>
      <right>
        <color indexed="63"/>
      </right>
      <top style="thick">
        <color rgb="FF00B0F0"/>
      </top>
      <bottom style="thick">
        <color rgb="FF00B0F0"/>
      </bottom>
    </border>
    <border>
      <left>
        <color indexed="63"/>
      </left>
      <right style="thick">
        <color rgb="FF00B0F0"/>
      </right>
      <top style="thick">
        <color rgb="FF00B0F0"/>
      </top>
      <bottom style="thick">
        <color rgb="FF00B0F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6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2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62" fillId="0" borderId="0" applyFont="0" applyFill="0" applyBorder="0" applyAlignment="0" applyProtection="0"/>
    <xf numFmtId="8" fontId="62" fillId="0" borderId="0" applyFont="0" applyFill="0" applyBorder="0" applyAlignment="0" applyProtection="0"/>
    <xf numFmtId="0" fontId="78" fillId="31" borderId="4" applyNumberFormat="0" applyAlignment="0" applyProtection="0"/>
    <xf numFmtId="0" fontId="4" fillId="0" borderId="0">
      <alignment vertical="center"/>
      <protection/>
    </xf>
    <xf numFmtId="0" fontId="62" fillId="0" borderId="0">
      <alignment vertical="center"/>
      <protection/>
    </xf>
    <xf numFmtId="0" fontId="4" fillId="0" borderId="0">
      <alignment/>
      <protection/>
    </xf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81" fillId="0" borderId="0" xfId="62" applyFont="1" applyFill="1">
      <alignment vertical="center"/>
      <protection/>
    </xf>
    <xf numFmtId="0" fontId="81" fillId="33" borderId="0" xfId="62" applyFont="1" applyFill="1">
      <alignment vertical="center"/>
      <protection/>
    </xf>
    <xf numFmtId="0" fontId="82" fillId="33" borderId="0" xfId="62" applyFont="1" applyFill="1" applyAlignment="1">
      <alignment vertical="center" wrapText="1"/>
      <protection/>
    </xf>
    <xf numFmtId="0" fontId="83" fillId="33" borderId="0" xfId="62" applyFont="1" applyFill="1">
      <alignment vertical="center"/>
      <protection/>
    </xf>
    <xf numFmtId="0" fontId="84" fillId="33" borderId="0" xfId="62" applyFont="1" applyFill="1">
      <alignment vertical="center"/>
      <protection/>
    </xf>
    <xf numFmtId="0" fontId="83" fillId="33" borderId="0" xfId="62" applyFont="1" applyFill="1" applyBorder="1" applyAlignment="1">
      <alignment vertical="center" wrapText="1"/>
      <protection/>
    </xf>
    <xf numFmtId="0" fontId="5" fillId="0" borderId="0" xfId="63" applyFont="1" applyProtection="1">
      <alignment/>
      <protection/>
    </xf>
    <xf numFmtId="0" fontId="3" fillId="0" borderId="0" xfId="63" applyFont="1" applyProtection="1">
      <alignment/>
      <protection/>
    </xf>
    <xf numFmtId="178" fontId="11" fillId="0" borderId="10" xfId="63" applyNumberFormat="1" applyFont="1" applyBorder="1" applyAlignment="1" applyProtection="1">
      <alignment horizontal="center" vertical="center"/>
      <protection/>
    </xf>
    <xf numFmtId="178" fontId="5" fillId="0" borderId="10" xfId="63" applyNumberFormat="1" applyFont="1" applyFill="1" applyBorder="1" applyAlignment="1" applyProtection="1">
      <alignment horizontal="center" vertical="center"/>
      <protection/>
    </xf>
    <xf numFmtId="178" fontId="5" fillId="0" borderId="11" xfId="63" applyNumberFormat="1" applyFont="1" applyFill="1" applyBorder="1" applyAlignment="1" applyProtection="1">
      <alignment horizontal="center" vertical="center"/>
      <protection/>
    </xf>
    <xf numFmtId="0" fontId="10" fillId="0" borderId="0" xfId="63" applyFont="1" applyAlignment="1" applyProtection="1">
      <alignment vertical="center"/>
      <protection/>
    </xf>
    <xf numFmtId="178" fontId="5" fillId="0" borderId="12" xfId="63" applyNumberFormat="1" applyFont="1" applyFill="1" applyBorder="1" applyAlignment="1" applyProtection="1">
      <alignment horizontal="center" vertical="center"/>
      <protection/>
    </xf>
    <xf numFmtId="0" fontId="5" fillId="0" borderId="0" xfId="63" applyFont="1" applyAlignment="1" applyProtection="1">
      <alignment/>
      <protection/>
    </xf>
    <xf numFmtId="0" fontId="12" fillId="0" borderId="0" xfId="63" applyFont="1" applyAlignment="1" applyProtection="1">
      <alignment/>
      <protection/>
    </xf>
    <xf numFmtId="0" fontId="85" fillId="33" borderId="0" xfId="62" applyFont="1" applyFill="1" applyAlignment="1">
      <alignment vertical="center" wrapText="1"/>
      <protection/>
    </xf>
    <xf numFmtId="0" fontId="14" fillId="0" borderId="0" xfId="63" applyFont="1" applyAlignment="1" applyProtection="1">
      <alignment/>
      <protection/>
    </xf>
    <xf numFmtId="0" fontId="13" fillId="0" borderId="13" xfId="63" applyFont="1" applyBorder="1" applyProtection="1">
      <alignment/>
      <protection/>
    </xf>
    <xf numFmtId="0" fontId="13" fillId="0" borderId="0" xfId="63" applyFont="1" applyBorder="1" applyProtection="1">
      <alignment/>
      <protection/>
    </xf>
    <xf numFmtId="0" fontId="5" fillId="0" borderId="0" xfId="63" applyFont="1" applyAlignment="1" applyProtection="1">
      <alignment horizontal="left" vertical="top" wrapText="1"/>
      <protection/>
    </xf>
    <xf numFmtId="0" fontId="13" fillId="0" borderId="0" xfId="63" applyFont="1" applyAlignment="1" applyProtection="1">
      <alignment horizontal="right"/>
      <protection/>
    </xf>
    <xf numFmtId="180" fontId="86" fillId="0" borderId="14" xfId="62" applyNumberFormat="1" applyFont="1" applyFill="1" applyBorder="1" applyAlignment="1" applyProtection="1">
      <alignment horizontal="center" vertical="center" shrinkToFit="1"/>
      <protection locked="0"/>
    </xf>
    <xf numFmtId="0" fontId="5" fillId="34" borderId="15" xfId="63" applyNumberFormat="1" applyFont="1" applyFill="1" applyBorder="1" applyAlignment="1" applyProtection="1">
      <alignment horizontal="center" vertical="center" shrinkToFit="1"/>
      <protection/>
    </xf>
    <xf numFmtId="177" fontId="5" fillId="34" borderId="10" xfId="63" applyNumberFormat="1" applyFont="1" applyFill="1" applyBorder="1" applyAlignment="1" applyProtection="1">
      <alignment horizontal="center" vertical="center" shrinkToFit="1"/>
      <protection/>
    </xf>
    <xf numFmtId="0" fontId="5" fillId="34" borderId="16" xfId="63" applyNumberFormat="1" applyFont="1" applyFill="1" applyBorder="1" applyAlignment="1" applyProtection="1">
      <alignment horizontal="center" vertical="center" shrinkToFit="1"/>
      <protection/>
    </xf>
    <xf numFmtId="0" fontId="5" fillId="34" borderId="17" xfId="63" applyFont="1" applyFill="1" applyBorder="1" applyAlignment="1" applyProtection="1">
      <alignment horizontal="center" vertical="center" shrinkToFit="1"/>
      <protection/>
    </xf>
    <xf numFmtId="0" fontId="85" fillId="33" borderId="0" xfId="62" applyFont="1" applyFill="1" applyAlignment="1">
      <alignment horizontal="left" vertical="center" wrapText="1"/>
      <protection/>
    </xf>
    <xf numFmtId="0" fontId="11" fillId="34" borderId="15" xfId="63" applyFont="1" applyFill="1" applyBorder="1" applyAlignment="1" applyProtection="1">
      <alignment horizontal="center" vertical="center"/>
      <protection/>
    </xf>
    <xf numFmtId="0" fontId="11" fillId="34" borderId="10" xfId="63" applyFont="1" applyFill="1" applyBorder="1" applyAlignment="1" applyProtection="1">
      <alignment horizontal="center" vertical="center" wrapText="1"/>
      <protection/>
    </xf>
    <xf numFmtId="0" fontId="11" fillId="34" borderId="16" xfId="63" applyFont="1" applyFill="1" applyBorder="1" applyAlignment="1" applyProtection="1">
      <alignment horizontal="center" vertical="center"/>
      <protection/>
    </xf>
    <xf numFmtId="0" fontId="23" fillId="34" borderId="10" xfId="63" applyFont="1" applyFill="1" applyBorder="1" applyAlignment="1" applyProtection="1">
      <alignment horizontal="center" vertical="center" wrapText="1"/>
      <protection/>
    </xf>
    <xf numFmtId="0" fontId="23" fillId="34" borderId="12" xfId="63" applyFont="1" applyFill="1" applyBorder="1" applyAlignment="1" applyProtection="1">
      <alignment horizontal="center" vertical="center" wrapText="1"/>
      <protection/>
    </xf>
    <xf numFmtId="0" fontId="23" fillId="34" borderId="11" xfId="63" applyFont="1" applyFill="1" applyBorder="1" applyAlignment="1" applyProtection="1">
      <alignment horizontal="center" vertical="center" wrapText="1"/>
      <protection/>
    </xf>
    <xf numFmtId="0" fontId="87" fillId="0" borderId="18" xfId="63" applyFont="1" applyBorder="1" applyAlignment="1" applyProtection="1">
      <alignment horizontal="center" vertical="center" shrinkToFit="1"/>
      <protection/>
    </xf>
    <xf numFmtId="0" fontId="11" fillId="0" borderId="0" xfId="63" applyFont="1" applyAlignment="1" applyProtection="1">
      <alignment/>
      <protection/>
    </xf>
    <xf numFmtId="0" fontId="88" fillId="0" borderId="0" xfId="63" applyFont="1" applyProtection="1">
      <alignment/>
      <protection/>
    </xf>
    <xf numFmtId="0" fontId="5" fillId="0" borderId="10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89" fillId="0" borderId="0" xfId="62" applyFont="1" applyFill="1" applyAlignment="1">
      <alignment horizontal="left" vertical="top" wrapText="1"/>
      <protection/>
    </xf>
    <xf numFmtId="0" fontId="5" fillId="0" borderId="0" xfId="63" applyFont="1" applyAlignment="1" applyProtection="1">
      <alignment vertical="top" wrapText="1"/>
      <protection/>
    </xf>
    <xf numFmtId="0" fontId="5" fillId="0" borderId="0" xfId="63" applyFont="1" applyAlignment="1" applyProtection="1">
      <alignment vertical="center" wrapText="1"/>
      <protection/>
    </xf>
    <xf numFmtId="0" fontId="90" fillId="35" borderId="19" xfId="62" applyFont="1" applyFill="1" applyBorder="1" applyAlignment="1">
      <alignment horizontal="center" vertical="center" shrinkToFit="1"/>
      <protection/>
    </xf>
    <xf numFmtId="0" fontId="91" fillId="35" borderId="20" xfId="61" applyFont="1" applyFill="1" applyBorder="1" applyAlignment="1">
      <alignment vertical="center" shrinkToFit="1"/>
      <protection/>
    </xf>
    <xf numFmtId="0" fontId="89" fillId="0" borderId="0" xfId="62" applyFont="1" applyFill="1" applyAlignment="1">
      <alignment horizontal="left" vertical="center" wrapText="1"/>
      <protection/>
    </xf>
    <xf numFmtId="0" fontId="89" fillId="0" borderId="0" xfId="62" applyFont="1" applyFill="1" applyAlignment="1">
      <alignment horizontal="left" vertical="top" wrapText="1"/>
      <protection/>
    </xf>
    <xf numFmtId="0" fontId="85" fillId="33" borderId="0" xfId="62" applyFont="1" applyFill="1" applyAlignment="1">
      <alignment horizontal="left" vertical="center" wrapText="1"/>
      <protection/>
    </xf>
    <xf numFmtId="0" fontId="92" fillId="0" borderId="0" xfId="62" applyFont="1" applyFill="1" applyAlignment="1">
      <alignment horizontal="center" vertical="center" wrapText="1"/>
      <protection/>
    </xf>
    <xf numFmtId="0" fontId="92" fillId="0" borderId="0" xfId="62" applyFont="1" applyFill="1" applyAlignment="1">
      <alignment horizontal="center" vertical="center"/>
      <protection/>
    </xf>
    <xf numFmtId="0" fontId="90" fillId="3" borderId="19" xfId="62" applyFont="1" applyFill="1" applyBorder="1" applyAlignment="1">
      <alignment horizontal="center" vertical="center" shrinkToFit="1"/>
      <protection/>
    </xf>
    <xf numFmtId="0" fontId="91" fillId="3" borderId="20" xfId="61" applyFont="1" applyFill="1" applyBorder="1" applyAlignment="1">
      <alignment vertical="center" shrinkToFit="1"/>
      <protection/>
    </xf>
    <xf numFmtId="0" fontId="93" fillId="0" borderId="0" xfId="62" applyFont="1" applyFill="1" applyAlignment="1">
      <alignment horizontal="left" vertical="center" wrapText="1"/>
      <protection/>
    </xf>
    <xf numFmtId="49" fontId="94" fillId="0" borderId="21" xfId="62" applyNumberFormat="1" applyFont="1" applyFill="1" applyBorder="1" applyAlignment="1" applyProtection="1">
      <alignment horizontal="center" vertical="center" shrinkToFit="1"/>
      <protection locked="0"/>
    </xf>
    <xf numFmtId="49" fontId="94" fillId="0" borderId="22" xfId="62" applyNumberFormat="1" applyFont="1" applyFill="1" applyBorder="1" applyAlignment="1" applyProtection="1">
      <alignment horizontal="center" vertical="center" shrinkToFit="1"/>
      <protection locked="0"/>
    </xf>
    <xf numFmtId="49" fontId="94" fillId="0" borderId="23" xfId="62" applyNumberFormat="1" applyFont="1" applyFill="1" applyBorder="1" applyAlignment="1" applyProtection="1">
      <alignment horizontal="center" vertical="center" shrinkToFit="1"/>
      <protection locked="0"/>
    </xf>
    <xf numFmtId="58" fontId="94" fillId="0" borderId="21" xfId="62" applyNumberFormat="1" applyFont="1" applyFill="1" applyBorder="1" applyAlignment="1" applyProtection="1">
      <alignment horizontal="center" vertical="center" shrinkToFit="1"/>
      <protection locked="0"/>
    </xf>
    <xf numFmtId="58" fontId="94" fillId="0" borderId="22" xfId="62" applyNumberFormat="1" applyFont="1" applyFill="1" applyBorder="1" applyAlignment="1" applyProtection="1">
      <alignment horizontal="center" vertical="center" shrinkToFit="1"/>
      <protection locked="0"/>
    </xf>
    <xf numFmtId="58" fontId="94" fillId="0" borderId="23" xfId="62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63" applyFont="1" applyAlignment="1" applyProtection="1">
      <alignment horizontal="left" vertical="top" wrapText="1"/>
      <protection/>
    </xf>
    <xf numFmtId="0" fontId="13" fillId="0" borderId="0" xfId="63" applyFont="1" applyAlignment="1" applyProtection="1">
      <alignment horizontal="right" vertical="top" shrinkToFit="1"/>
      <protection/>
    </xf>
    <xf numFmtId="0" fontId="95" fillId="0" borderId="0" xfId="63" applyFont="1" applyAlignment="1" applyProtection="1">
      <alignment horizontal="left" vertical="center" wrapText="1"/>
      <protection/>
    </xf>
    <xf numFmtId="0" fontId="23" fillId="0" borderId="24" xfId="63" applyFont="1" applyBorder="1" applyAlignment="1" applyProtection="1">
      <alignment horizontal="left" vertical="center" wrapText="1"/>
      <protection/>
    </xf>
    <xf numFmtId="0" fontId="23" fillId="0" borderId="24" xfId="63" applyFont="1" applyBorder="1" applyAlignment="1" applyProtection="1">
      <alignment horizontal="left" vertical="center"/>
      <protection/>
    </xf>
    <xf numFmtId="0" fontId="20" fillId="0" borderId="0" xfId="63" applyFont="1" applyAlignment="1" applyProtection="1">
      <alignment horizontal="distributed" vertical="top"/>
      <protection/>
    </xf>
    <xf numFmtId="0" fontId="5" fillId="0" borderId="25" xfId="63" applyFont="1" applyBorder="1" applyAlignment="1" applyProtection="1">
      <alignment horizontal="center" vertical="center"/>
      <protection/>
    </xf>
    <xf numFmtId="0" fontId="5" fillId="0" borderId="26" xfId="63" applyFont="1" applyBorder="1" applyAlignment="1" applyProtection="1">
      <alignment horizontal="center" vertical="center"/>
      <protection/>
    </xf>
    <xf numFmtId="0" fontId="96" fillId="0" borderId="27" xfId="63" applyFont="1" applyBorder="1" applyAlignment="1" applyProtection="1">
      <alignment horizontal="center" vertical="center" shrinkToFit="1"/>
      <protection/>
    </xf>
    <xf numFmtId="0" fontId="96" fillId="0" borderId="28" xfId="63" applyFont="1" applyBorder="1" applyAlignment="1" applyProtection="1">
      <alignment horizontal="center" vertical="center" shrinkToFit="1"/>
      <protection/>
    </xf>
    <xf numFmtId="0" fontId="97" fillId="0" borderId="0" xfId="63" applyFont="1" applyAlignment="1" applyProtection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dxfs count="14">
    <dxf>
      <font>
        <b/>
        <i val="0"/>
        <name val="ＭＳ Ｐゴシック"/>
        <color rgb="FFC00000"/>
      </font>
    </dxf>
    <dxf>
      <font>
        <b/>
        <i val="0"/>
        <name val="ＭＳ Ｐゴシック"/>
        <color rgb="FFC00000"/>
      </font>
    </dxf>
    <dxf>
      <font>
        <b/>
        <i val="0"/>
        <name val="ＭＳ Ｐゴシック"/>
        <color rgb="FF0070C0"/>
      </font>
    </dxf>
    <dxf>
      <font>
        <b/>
        <i val="0"/>
        <name val="ＭＳ Ｐゴシック"/>
        <color rgb="FFC00000"/>
      </font>
    </dxf>
    <dxf>
      <font>
        <b/>
        <i val="0"/>
        <name val="ＭＳ Ｐゴシック"/>
        <color rgb="FFC00000"/>
      </font>
    </dxf>
    <dxf>
      <font>
        <b/>
        <i val="0"/>
        <name val="ＭＳ Ｐゴシック"/>
        <color rgb="FF0070C0"/>
      </font>
    </dxf>
    <dxf>
      <font>
        <b/>
        <i val="0"/>
        <name val="ＭＳ Ｐゴシック"/>
        <color rgb="FFC00000"/>
      </font>
    </dxf>
    <dxf>
      <font>
        <b/>
        <i val="0"/>
        <name val="ＭＳ Ｐゴシック"/>
        <color rgb="FFC00000"/>
      </font>
    </dxf>
    <dxf>
      <font>
        <b/>
        <i val="0"/>
        <name val="ＭＳ Ｐゴシック"/>
        <color rgb="FF0070C0"/>
      </font>
    </dxf>
    <dxf>
      <font>
        <b/>
        <i val="0"/>
        <name val="ＭＳ Ｐゴシック"/>
        <color rgb="FFC00000"/>
      </font>
    </dxf>
    <dxf>
      <font>
        <b/>
        <i val="0"/>
        <name val="ＭＳ Ｐゴシック"/>
        <color rgb="FFC00000"/>
      </font>
    </dxf>
    <dxf>
      <font>
        <b/>
        <i val="0"/>
        <name val="ＭＳ Ｐゴシック"/>
        <color rgb="FF0070C0"/>
      </font>
    </dxf>
    <dxf>
      <font>
        <b/>
        <i val="0"/>
        <color rgb="FF0070C0"/>
      </font>
      <border/>
    </dxf>
    <dxf>
      <font>
        <b/>
        <i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14</xdr:row>
      <xdr:rowOff>95250</xdr:rowOff>
    </xdr:from>
    <xdr:to>
      <xdr:col>6</xdr:col>
      <xdr:colOff>57150</xdr:colOff>
      <xdr:row>14</xdr:row>
      <xdr:rowOff>2609850</xdr:rowOff>
    </xdr:to>
    <xdr:grpSp>
      <xdr:nvGrpSpPr>
        <xdr:cNvPr id="1" name="グループ化 6"/>
        <xdr:cNvGrpSpPr>
          <a:grpSpLocks/>
        </xdr:cNvGrpSpPr>
      </xdr:nvGrpSpPr>
      <xdr:grpSpPr>
        <a:xfrm>
          <a:off x="266700" y="6905625"/>
          <a:ext cx="6705600" cy="2514600"/>
          <a:chOff x="267566" y="6638059"/>
          <a:chExt cx="6701232" cy="2529524"/>
        </a:xfrm>
        <a:solidFill>
          <a:srgbClr val="FFFFFF"/>
        </a:solidFill>
      </xdr:grpSpPr>
      <xdr:pic>
        <xdr:nvPicPr>
          <xdr:cNvPr id="2" name="図 2" descr="c1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7566" y="6647545"/>
            <a:ext cx="3069164" cy="2520038"/>
          </a:xfrm>
          <a:prstGeom prst="rect">
            <a:avLst/>
          </a:prstGeom>
          <a:noFill/>
          <a:ln w="28575" cmpd="sng">
            <a:solidFill>
              <a:srgbClr val="FFFF00"/>
            </a:solidFill>
            <a:headEnd type="none"/>
            <a:tailEnd type="none"/>
          </a:ln>
        </xdr:spPr>
      </xdr:pic>
      <xdr:pic>
        <xdr:nvPicPr>
          <xdr:cNvPr id="3" name="図 4" descr="c2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27596" y="6638059"/>
            <a:ext cx="3141203" cy="2520038"/>
          </a:xfrm>
          <a:prstGeom prst="rect">
            <a:avLst/>
          </a:prstGeom>
          <a:noFill/>
          <a:ln w="28575" cmpd="sng">
            <a:solidFill>
              <a:srgbClr val="FFFF00"/>
            </a:solidFill>
            <a:headEnd type="none"/>
            <a:tailEnd type="none"/>
          </a:ln>
        </xdr:spPr>
      </xdr:pic>
      <xdr:sp>
        <xdr:nvSpPr>
          <xdr:cNvPr id="4" name="二等辺三角形 5"/>
          <xdr:cNvSpPr>
            <a:spLocks/>
          </xdr:cNvSpPr>
        </xdr:nvSpPr>
        <xdr:spPr>
          <a:xfrm rot="5400000">
            <a:off x="3283120" y="7759903"/>
            <a:ext cx="613163" cy="209318"/>
          </a:xfrm>
          <a:prstGeom prst="triangle">
            <a:avLst/>
          </a:prstGeom>
          <a:solidFill>
            <a:srgbClr val="D99694"/>
          </a:solidFill>
          <a:ln w="25400" cmpd="sng">
            <a:solidFill>
              <a:srgbClr val="E6B9B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ouiki321.jp/fukushi/download/siteikyotaku_kasan/&#26481;&#20140;&#37117;26-01kasan_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3455;&#32318;&#22577;&#21578;&#65288;&#22793;&#26356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様式2-1 (改)"/>
      <sheetName val="加算届出・様式３"/>
      <sheetName val="加算届出・様式４ "/>
      <sheetName val="誓約書"/>
      <sheetName val="様式2（計画書）"/>
      <sheetName val="様式2添付1"/>
      <sheetName val="加算率一覧"/>
      <sheetName val="様式2添付2"/>
      <sheetName val="様式2添付３"/>
      <sheetName val="様式2添付４"/>
      <sheetName val="様式６（ｷｬﾘｱﾊﾟｽ等届）"/>
      <sheetName val="様式６添付（キャリアパス周知）"/>
      <sheetName val="参考（派遣委託誓約書）"/>
      <sheetName val="整理表"/>
      <sheetName val="労働保険証明の例"/>
    </sheetNames>
    <sheetDataSet>
      <sheetData sheetId="8">
        <row r="5">
          <cell r="A5" t="str">
            <v>訪問介護（介護予防含む）</v>
          </cell>
        </row>
        <row r="6">
          <cell r="A6" t="str">
            <v>夜間対応型訪問介護</v>
          </cell>
        </row>
        <row r="7">
          <cell r="A7" t="str">
            <v>訪問入浴介護（介護予防含む）</v>
          </cell>
        </row>
        <row r="8">
          <cell r="A8" t="str">
            <v>通所介護（介護予防含む）</v>
          </cell>
        </row>
        <row r="9">
          <cell r="A9" t="str">
            <v>認知症対応型通所介護（介護予防含む）</v>
          </cell>
        </row>
        <row r="10">
          <cell r="A10" t="str">
            <v>通所リハビリテーション（介護予防含む）</v>
          </cell>
        </row>
        <row r="11">
          <cell r="A11" t="str">
            <v>短期入所生活介護（介護予防含む）</v>
          </cell>
        </row>
        <row r="12">
          <cell r="A12" t="str">
            <v>短期入所療養介護（老健）（介護予防含む）</v>
          </cell>
        </row>
        <row r="13">
          <cell r="A13" t="str">
            <v>短期入所療養介護（老健以外）（介護予防含む）</v>
          </cell>
        </row>
        <row r="14">
          <cell r="A14" t="str">
            <v>特定施設入居者生活介護（介護予防含む）</v>
          </cell>
        </row>
        <row r="15">
          <cell r="A15" t="str">
            <v>地域密着型特定施設入居者生活介護</v>
          </cell>
        </row>
        <row r="16">
          <cell r="A16" t="str">
            <v>認知症対応型共同生活介護（介護予防含む）</v>
          </cell>
        </row>
        <row r="17">
          <cell r="A17" t="str">
            <v>小規模多機能型居宅介護（介護予防含む）</v>
          </cell>
        </row>
        <row r="18">
          <cell r="A18" t="str">
            <v>介護福祉施設サービス</v>
          </cell>
        </row>
        <row r="19">
          <cell r="A19" t="str">
            <v>地域密着型介護老人福祉施設</v>
          </cell>
        </row>
        <row r="20">
          <cell r="A20" t="str">
            <v>介護保健施設サービス</v>
          </cell>
        </row>
        <row r="21">
          <cell r="A21" t="str">
            <v>介護療養施設サービス</v>
          </cell>
        </row>
        <row r="22">
          <cell r="A22" t="str">
            <v>定期巡回・随時対応型訪問介護看護</v>
          </cell>
        </row>
        <row r="23">
          <cell r="A23" t="str">
            <v>複合型サービス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5"/>
  <sheetViews>
    <sheetView showGridLines="0" showRowColHeaders="0" tabSelected="1" zoomScaleSheetLayoutView="90" zoomScalePageLayoutView="0" workbookViewId="0" topLeftCell="A1">
      <pane xSplit="22" topLeftCell="W1" activePane="topRight" state="frozen"/>
      <selection pane="topLeft" activeCell="A1" sqref="A1"/>
      <selection pane="topRight" activeCell="D6" sqref="D6:F6"/>
    </sheetView>
  </sheetViews>
  <sheetFormatPr defaultColWidth="9.00390625" defaultRowHeight="14.25"/>
  <cols>
    <col min="1" max="1" width="1.75390625" style="2" customWidth="1"/>
    <col min="2" max="2" width="2.00390625" style="2" customWidth="1"/>
    <col min="3" max="3" width="26.25390625" style="2" customWidth="1"/>
    <col min="4" max="4" width="11.75390625" style="2" customWidth="1"/>
    <col min="5" max="5" width="7.25390625" style="2" customWidth="1"/>
    <col min="6" max="6" width="41.75390625" style="2" customWidth="1"/>
    <col min="7" max="7" width="2.50390625" style="2" customWidth="1"/>
    <col min="8" max="16384" width="9.00390625" style="2" customWidth="1"/>
  </cols>
  <sheetData>
    <row r="1" spans="2:7" ht="22.5">
      <c r="B1" s="1"/>
      <c r="C1" s="48" t="s">
        <v>0</v>
      </c>
      <c r="D1" s="49"/>
      <c r="E1" s="49"/>
      <c r="F1" s="49"/>
      <c r="G1" s="49"/>
    </row>
    <row r="2" spans="2:7" ht="67.5" customHeight="1">
      <c r="B2" s="1"/>
      <c r="C2" s="52" t="s">
        <v>8</v>
      </c>
      <c r="D2" s="52"/>
      <c r="E2" s="52"/>
      <c r="F2" s="52"/>
      <c r="G2" s="52"/>
    </row>
    <row r="3" spans="2:7" ht="51.75" customHeight="1">
      <c r="B3" s="1"/>
      <c r="C3" s="52" t="s">
        <v>26</v>
      </c>
      <c r="D3" s="52"/>
      <c r="E3" s="52"/>
      <c r="F3" s="52"/>
      <c r="G3" s="52"/>
    </row>
    <row r="4" spans="4:7" ht="9.75" customHeight="1">
      <c r="D4" s="3"/>
      <c r="E4" s="3"/>
      <c r="F4" s="3"/>
      <c r="G4" s="3"/>
    </row>
    <row r="5" ht="7.5" customHeight="1" thickBot="1">
      <c r="G5" s="4"/>
    </row>
    <row r="6" spans="2:7" ht="27.75" customHeight="1" thickBot="1" thickTop="1">
      <c r="B6" s="50" t="s">
        <v>4</v>
      </c>
      <c r="C6" s="51"/>
      <c r="D6" s="53"/>
      <c r="E6" s="54"/>
      <c r="F6" s="55"/>
      <c r="G6" s="6"/>
    </row>
    <row r="7" spans="2:7" ht="27.75" customHeight="1" thickBot="1" thickTop="1">
      <c r="B7" s="50" t="s">
        <v>5</v>
      </c>
      <c r="C7" s="51"/>
      <c r="D7" s="56"/>
      <c r="E7" s="57"/>
      <c r="F7" s="58"/>
      <c r="G7" s="6"/>
    </row>
    <row r="8" ht="14.25" thickBot="1"/>
    <row r="9" spans="2:7" ht="27.75" customHeight="1" thickBot="1" thickTop="1">
      <c r="B9" s="43" t="s">
        <v>7</v>
      </c>
      <c r="C9" s="44"/>
      <c r="D9" s="22">
        <v>2015</v>
      </c>
      <c r="E9" s="2" t="s">
        <v>1</v>
      </c>
      <c r="F9" s="47" t="s">
        <v>14</v>
      </c>
      <c r="G9" s="16"/>
    </row>
    <row r="10" spans="2:7" ht="27.75" customHeight="1" thickBot="1" thickTop="1">
      <c r="B10" s="43" t="s">
        <v>6</v>
      </c>
      <c r="C10" s="44"/>
      <c r="D10" s="22">
        <v>8</v>
      </c>
      <c r="E10" s="2" t="s">
        <v>2</v>
      </c>
      <c r="F10" s="47"/>
      <c r="G10" s="16"/>
    </row>
    <row r="11" spans="6:7" ht="8.25" customHeight="1">
      <c r="F11" s="47"/>
      <c r="G11" s="5"/>
    </row>
    <row r="12" spans="6:7" ht="61.5" customHeight="1">
      <c r="F12" s="27"/>
      <c r="G12" s="5"/>
    </row>
    <row r="13" spans="2:7" ht="79.5" customHeight="1">
      <c r="B13" s="1"/>
      <c r="C13" s="45" t="s">
        <v>25</v>
      </c>
      <c r="D13" s="45"/>
      <c r="E13" s="45"/>
      <c r="F13" s="45"/>
      <c r="G13" s="45"/>
    </row>
    <row r="14" spans="2:7" ht="102.75" customHeight="1">
      <c r="B14" s="1"/>
      <c r="C14" s="46" t="s">
        <v>24</v>
      </c>
      <c r="D14" s="46"/>
      <c r="E14" s="46"/>
      <c r="F14" s="46"/>
      <c r="G14" s="46"/>
    </row>
    <row r="15" spans="2:7" ht="228.75" customHeight="1">
      <c r="B15" s="1"/>
      <c r="C15" s="40"/>
      <c r="D15" s="40"/>
      <c r="E15" s="40"/>
      <c r="F15" s="40"/>
      <c r="G15" s="40"/>
    </row>
  </sheetData>
  <sheetProtection sheet="1" formatCells="0" formatColumns="0" formatRows="0" insertColumns="0" insertRows="0" selectLockedCells="1"/>
  <mergeCells count="12">
    <mergeCell ref="D6:F6"/>
    <mergeCell ref="D7:F7"/>
    <mergeCell ref="B9:C9"/>
    <mergeCell ref="B10:C10"/>
    <mergeCell ref="C13:G13"/>
    <mergeCell ref="C14:G14"/>
    <mergeCell ref="F9:F11"/>
    <mergeCell ref="C1:G1"/>
    <mergeCell ref="B6:C6"/>
    <mergeCell ref="C2:G2"/>
    <mergeCell ref="C3:G3"/>
    <mergeCell ref="B7:C7"/>
  </mergeCells>
  <dataValidations count="3">
    <dataValidation allowBlank="1" showInputMessage="1" showErrorMessage="1" imeMode="on" sqref="D6:D7 E7"/>
    <dataValidation type="whole" operator="greaterThanOrEqual" allowBlank="1" showInputMessage="1" showErrorMessage="1" error="2014以上の「整数」を入力してください。" imeMode="off" sqref="D9">
      <formula1>2014</formula1>
    </dataValidation>
    <dataValidation type="list" allowBlank="1" showInputMessage="1" showErrorMessage="1" imeMode="off" sqref="D10">
      <formula1>"1,2,3,4,5,6,7,8,9,10,11,12"</formula1>
    </dataValidation>
  </dataValidations>
  <printOptions/>
  <pageMargins left="0.3937007874015748" right="0.31496062992125984" top="0.984251968503937" bottom="0.3937007874015748" header="0.5118110236220472" footer="0.31496062992125984"/>
  <pageSetup blackAndWhite="1"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T22"/>
  <sheetViews>
    <sheetView showGridLines="0" view="pageBreakPreview" zoomScale="85" zoomScaleSheetLayoutView="85" workbookViewId="0" topLeftCell="A1">
      <selection activeCell="P25" sqref="P25"/>
    </sheetView>
  </sheetViews>
  <sheetFormatPr defaultColWidth="8.125" defaultRowHeight="14.25"/>
  <cols>
    <col min="1" max="1" width="1.00390625" style="7" customWidth="1"/>
    <col min="2" max="3" width="3.375" style="7" customWidth="1"/>
    <col min="4" max="5" width="10.75390625" style="7" customWidth="1"/>
    <col min="6" max="6" width="12.75390625" style="7" customWidth="1"/>
    <col min="7" max="7" width="21.25390625" style="7" customWidth="1"/>
    <col min="8" max="9" width="3.375" style="7" customWidth="1"/>
    <col min="10" max="11" width="10.75390625" style="7" customWidth="1"/>
    <col min="12" max="12" width="12.75390625" style="7" customWidth="1"/>
    <col min="13" max="13" width="21.25390625" style="7" customWidth="1"/>
    <col min="14" max="14" width="1.00390625" style="7" customWidth="1"/>
    <col min="15" max="15" width="3.25390625" style="7" customWidth="1"/>
    <col min="16" max="16" width="39.625" style="20" customWidth="1"/>
    <col min="17" max="17" width="8.125" style="7" customWidth="1"/>
    <col min="18" max="19" width="6.625" style="7" hidden="1" customWidth="1"/>
    <col min="20" max="16384" width="8.125" style="7" customWidth="1"/>
  </cols>
  <sheetData>
    <row r="1" spans="2:20" ht="24" customHeight="1">
      <c r="B1" s="64" t="s">
        <v>10</v>
      </c>
      <c r="C1" s="64"/>
      <c r="D1" s="64"/>
      <c r="E1" s="12"/>
      <c r="F1" s="60" t="str">
        <f>IF('入力'!$D$6="","事業所名：　　　　　　　　　　　　　　　　　　　　　","　事業所名："&amp;'入力'!$D$6)&amp;IF('入力'!$D$7="","　　　サービス種別：　　　　　　　　　　　　　　　　　　　","　　　サービス種別："&amp;'入力'!D7)</f>
        <v>事業所名：　　　　　　　　　　　　　　　　　　　　　　　　サービス種別：　　　　　　　　　　　　　　　　　　　</v>
      </c>
      <c r="G1" s="60"/>
      <c r="H1" s="60"/>
      <c r="I1" s="60"/>
      <c r="J1" s="60"/>
      <c r="K1" s="60"/>
      <c r="L1" s="60"/>
      <c r="M1" s="60"/>
      <c r="P1" s="61" t="s">
        <v>15</v>
      </c>
      <c r="T1" s="36"/>
    </row>
    <row r="2" spans="1:16" ht="23.25" customHeight="1">
      <c r="A2" s="15" t="str">
        <f>"（ "&amp;'入力'!$D$9&amp;" 年 "&amp;'入力'!$D$10&amp;" 月分 ）"</f>
        <v>（ 2015 年 8 月分 ）</v>
      </c>
      <c r="B2" s="35"/>
      <c r="C2" s="14"/>
      <c r="D2" s="14"/>
      <c r="E2" s="14"/>
      <c r="F2" s="14"/>
      <c r="K2" s="26" t="s">
        <v>11</v>
      </c>
      <c r="L2" s="67"/>
      <c r="M2" s="68"/>
      <c r="P2" s="61"/>
    </row>
    <row r="3" ht="3" customHeight="1">
      <c r="P3" s="61"/>
    </row>
    <row r="4" spans="1:16" ht="30" customHeight="1">
      <c r="A4" s="8"/>
      <c r="B4" s="28" t="s">
        <v>3</v>
      </c>
      <c r="C4" s="29" t="s">
        <v>16</v>
      </c>
      <c r="D4" s="29" t="s">
        <v>20</v>
      </c>
      <c r="E4" s="29" t="s">
        <v>21</v>
      </c>
      <c r="F4" s="31" t="s">
        <v>12</v>
      </c>
      <c r="G4" s="32" t="s">
        <v>18</v>
      </c>
      <c r="H4" s="30" t="s">
        <v>3</v>
      </c>
      <c r="I4" s="29" t="s">
        <v>16</v>
      </c>
      <c r="J4" s="29" t="s">
        <v>20</v>
      </c>
      <c r="K4" s="29" t="s">
        <v>21</v>
      </c>
      <c r="L4" s="31" t="s">
        <v>12</v>
      </c>
      <c r="M4" s="33" t="s">
        <v>19</v>
      </c>
      <c r="P4" s="61"/>
    </row>
    <row r="5" spans="2:16" ht="24.75" customHeight="1">
      <c r="B5" s="23">
        <v>1</v>
      </c>
      <c r="C5" s="24">
        <f aca="true" t="shared" si="0" ref="C5:C20">IF(AND(ISNUMBER($R$7),ISNUMBER($S$7),ISNUMBER($B5)),DATE($R$7,$S$7,$B5),"")</f>
        <v>42217</v>
      </c>
      <c r="D5" s="9" t="s">
        <v>9</v>
      </c>
      <c r="E5" s="9" t="s">
        <v>9</v>
      </c>
      <c r="F5" s="10"/>
      <c r="G5" s="13"/>
      <c r="H5" s="25">
        <v>17</v>
      </c>
      <c r="I5" s="24">
        <f aca="true" t="shared" si="1" ref="I5:I19">IF(AND(ISNUMBER($R$7),ISNUMBER($S$7),ISNUMBER($H5)),DATE($R$7,$S$7,$H5),"")</f>
        <v>42233</v>
      </c>
      <c r="J5" s="9" t="s">
        <v>9</v>
      </c>
      <c r="K5" s="9" t="s">
        <v>9</v>
      </c>
      <c r="L5" s="10"/>
      <c r="M5" s="11"/>
      <c r="P5" s="61"/>
    </row>
    <row r="6" spans="2:16" ht="24.75" customHeight="1">
      <c r="B6" s="23">
        <v>2</v>
      </c>
      <c r="C6" s="24">
        <f t="shared" si="0"/>
        <v>42218</v>
      </c>
      <c r="D6" s="9" t="s">
        <v>9</v>
      </c>
      <c r="E6" s="9" t="s">
        <v>9</v>
      </c>
      <c r="F6" s="37"/>
      <c r="G6" s="39"/>
      <c r="H6" s="25">
        <v>18</v>
      </c>
      <c r="I6" s="24">
        <f t="shared" si="1"/>
        <v>42234</v>
      </c>
      <c r="J6" s="9" t="s">
        <v>9</v>
      </c>
      <c r="K6" s="9" t="s">
        <v>9</v>
      </c>
      <c r="L6" s="37"/>
      <c r="M6" s="38"/>
      <c r="P6" s="59" t="s">
        <v>17</v>
      </c>
    </row>
    <row r="7" spans="2:19" ht="24.75" customHeight="1">
      <c r="B7" s="23">
        <v>3</v>
      </c>
      <c r="C7" s="24">
        <f t="shared" si="0"/>
        <v>42219</v>
      </c>
      <c r="D7" s="9" t="s">
        <v>9</v>
      </c>
      <c r="E7" s="9" t="s">
        <v>9</v>
      </c>
      <c r="F7" s="37"/>
      <c r="G7" s="39"/>
      <c r="H7" s="25">
        <v>19</v>
      </c>
      <c r="I7" s="24">
        <f t="shared" si="1"/>
        <v>42235</v>
      </c>
      <c r="J7" s="9" t="s">
        <v>9</v>
      </c>
      <c r="K7" s="9" t="s">
        <v>9</v>
      </c>
      <c r="L7" s="37"/>
      <c r="M7" s="38"/>
      <c r="P7" s="59"/>
      <c r="R7" s="34">
        <f>'入力'!$D$9</f>
        <v>2015</v>
      </c>
      <c r="S7" s="34">
        <f>'入力'!$D$10</f>
        <v>8</v>
      </c>
    </row>
    <row r="8" spans="2:16" ht="24.75" customHeight="1">
      <c r="B8" s="23">
        <v>4</v>
      </c>
      <c r="C8" s="24">
        <f t="shared" si="0"/>
        <v>42220</v>
      </c>
      <c r="D8" s="9" t="s">
        <v>9</v>
      </c>
      <c r="E8" s="9" t="s">
        <v>9</v>
      </c>
      <c r="F8" s="37"/>
      <c r="G8" s="39"/>
      <c r="H8" s="25">
        <v>20</v>
      </c>
      <c r="I8" s="24">
        <f t="shared" si="1"/>
        <v>42236</v>
      </c>
      <c r="J8" s="9" t="s">
        <v>9</v>
      </c>
      <c r="K8" s="9" t="s">
        <v>9</v>
      </c>
      <c r="L8" s="37"/>
      <c r="M8" s="38"/>
      <c r="P8" s="59"/>
    </row>
    <row r="9" spans="2:16" ht="24.75" customHeight="1">
      <c r="B9" s="23">
        <v>5</v>
      </c>
      <c r="C9" s="24">
        <f t="shared" si="0"/>
        <v>42221</v>
      </c>
      <c r="D9" s="9" t="s">
        <v>9</v>
      </c>
      <c r="E9" s="9" t="s">
        <v>9</v>
      </c>
      <c r="F9" s="37"/>
      <c r="G9" s="39"/>
      <c r="H9" s="25">
        <v>21</v>
      </c>
      <c r="I9" s="24">
        <f t="shared" si="1"/>
        <v>42237</v>
      </c>
      <c r="J9" s="9" t="s">
        <v>9</v>
      </c>
      <c r="K9" s="9" t="s">
        <v>9</v>
      </c>
      <c r="L9" s="37"/>
      <c r="M9" s="38"/>
      <c r="P9" s="59"/>
    </row>
    <row r="10" spans="2:16" ht="24.75" customHeight="1">
      <c r="B10" s="23">
        <v>6</v>
      </c>
      <c r="C10" s="24">
        <f t="shared" si="0"/>
        <v>42222</v>
      </c>
      <c r="D10" s="9" t="s">
        <v>9</v>
      </c>
      <c r="E10" s="9" t="s">
        <v>9</v>
      </c>
      <c r="F10" s="37"/>
      <c r="G10" s="39"/>
      <c r="H10" s="25">
        <v>22</v>
      </c>
      <c r="I10" s="24">
        <f t="shared" si="1"/>
        <v>42238</v>
      </c>
      <c r="J10" s="9" t="s">
        <v>9</v>
      </c>
      <c r="K10" s="9" t="s">
        <v>9</v>
      </c>
      <c r="L10" s="37"/>
      <c r="M10" s="38"/>
      <c r="P10" s="59"/>
    </row>
    <row r="11" spans="2:16" ht="24.75" customHeight="1">
      <c r="B11" s="23">
        <v>7</v>
      </c>
      <c r="C11" s="24">
        <f t="shared" si="0"/>
        <v>42223</v>
      </c>
      <c r="D11" s="9" t="s">
        <v>9</v>
      </c>
      <c r="E11" s="9" t="s">
        <v>9</v>
      </c>
      <c r="F11" s="37"/>
      <c r="G11" s="39"/>
      <c r="H11" s="25">
        <v>23</v>
      </c>
      <c r="I11" s="24">
        <f t="shared" si="1"/>
        <v>42239</v>
      </c>
      <c r="J11" s="9" t="s">
        <v>9</v>
      </c>
      <c r="K11" s="9" t="s">
        <v>9</v>
      </c>
      <c r="L11" s="37"/>
      <c r="M11" s="38"/>
      <c r="P11" s="59"/>
    </row>
    <row r="12" spans="2:13" ht="24.75" customHeight="1">
      <c r="B12" s="23">
        <v>8</v>
      </c>
      <c r="C12" s="24">
        <f t="shared" si="0"/>
        <v>42224</v>
      </c>
      <c r="D12" s="9" t="s">
        <v>9</v>
      </c>
      <c r="E12" s="9" t="s">
        <v>9</v>
      </c>
      <c r="F12" s="37"/>
      <c r="G12" s="39"/>
      <c r="H12" s="25">
        <v>24</v>
      </c>
      <c r="I12" s="24">
        <f t="shared" si="1"/>
        <v>42240</v>
      </c>
      <c r="J12" s="9" t="s">
        <v>9</v>
      </c>
      <c r="K12" s="9" t="s">
        <v>9</v>
      </c>
      <c r="L12" s="37"/>
      <c r="M12" s="38"/>
    </row>
    <row r="13" spans="2:13" ht="24.75" customHeight="1">
      <c r="B13" s="23">
        <v>9</v>
      </c>
      <c r="C13" s="24">
        <f t="shared" si="0"/>
        <v>42225</v>
      </c>
      <c r="D13" s="9" t="s">
        <v>9</v>
      </c>
      <c r="E13" s="9" t="s">
        <v>9</v>
      </c>
      <c r="F13" s="37"/>
      <c r="G13" s="39"/>
      <c r="H13" s="25">
        <v>25</v>
      </c>
      <c r="I13" s="24">
        <f t="shared" si="1"/>
        <v>42241</v>
      </c>
      <c r="J13" s="9" t="s">
        <v>9</v>
      </c>
      <c r="K13" s="9" t="s">
        <v>9</v>
      </c>
      <c r="L13" s="37"/>
      <c r="M13" s="38"/>
    </row>
    <row r="14" spans="2:13" ht="24.75" customHeight="1">
      <c r="B14" s="23">
        <v>10</v>
      </c>
      <c r="C14" s="24">
        <f t="shared" si="0"/>
        <v>42226</v>
      </c>
      <c r="D14" s="9" t="s">
        <v>9</v>
      </c>
      <c r="E14" s="9" t="s">
        <v>9</v>
      </c>
      <c r="F14" s="37"/>
      <c r="G14" s="39"/>
      <c r="H14" s="25">
        <v>26</v>
      </c>
      <c r="I14" s="24">
        <f t="shared" si="1"/>
        <v>42242</v>
      </c>
      <c r="J14" s="9" t="s">
        <v>9</v>
      </c>
      <c r="K14" s="9" t="s">
        <v>9</v>
      </c>
      <c r="L14" s="37"/>
      <c r="M14" s="38"/>
    </row>
    <row r="15" spans="2:13" ht="24.75" customHeight="1">
      <c r="B15" s="23">
        <v>11</v>
      </c>
      <c r="C15" s="24">
        <f t="shared" si="0"/>
        <v>42227</v>
      </c>
      <c r="D15" s="9" t="s">
        <v>9</v>
      </c>
      <c r="E15" s="9" t="s">
        <v>9</v>
      </c>
      <c r="F15" s="37"/>
      <c r="G15" s="39"/>
      <c r="H15" s="25">
        <v>27</v>
      </c>
      <c r="I15" s="24">
        <f t="shared" si="1"/>
        <v>42243</v>
      </c>
      <c r="J15" s="9" t="s">
        <v>9</v>
      </c>
      <c r="K15" s="9" t="s">
        <v>9</v>
      </c>
      <c r="L15" s="37"/>
      <c r="M15" s="38"/>
    </row>
    <row r="16" spans="2:13" ht="24.75" customHeight="1">
      <c r="B16" s="23">
        <v>12</v>
      </c>
      <c r="C16" s="24">
        <f t="shared" si="0"/>
        <v>42228</v>
      </c>
      <c r="D16" s="9" t="s">
        <v>9</v>
      </c>
      <c r="E16" s="9" t="s">
        <v>9</v>
      </c>
      <c r="F16" s="37"/>
      <c r="G16" s="39"/>
      <c r="H16" s="25">
        <v>28</v>
      </c>
      <c r="I16" s="24">
        <f t="shared" si="1"/>
        <v>42244</v>
      </c>
      <c r="J16" s="9" t="s">
        <v>9</v>
      </c>
      <c r="K16" s="9" t="s">
        <v>9</v>
      </c>
      <c r="L16" s="37"/>
      <c r="M16" s="38"/>
    </row>
    <row r="17" spans="2:13" ht="24.75" customHeight="1">
      <c r="B17" s="23">
        <v>13</v>
      </c>
      <c r="C17" s="24">
        <f t="shared" si="0"/>
        <v>42229</v>
      </c>
      <c r="D17" s="9" t="s">
        <v>9</v>
      </c>
      <c r="E17" s="9" t="s">
        <v>9</v>
      </c>
      <c r="F17" s="37"/>
      <c r="G17" s="39"/>
      <c r="H17" s="25">
        <f>IF($S$7=2,IF(DAY(DATE($R$7,2,29))=29,29,""),29)</f>
        <v>29</v>
      </c>
      <c r="I17" s="24">
        <f t="shared" si="1"/>
        <v>42245</v>
      </c>
      <c r="J17" s="9" t="str">
        <f>IF(H17="","","：")</f>
        <v>：</v>
      </c>
      <c r="K17" s="9" t="str">
        <f>IF(H17="","","：")</f>
        <v>：</v>
      </c>
      <c r="L17" s="37"/>
      <c r="M17" s="38"/>
    </row>
    <row r="18" spans="2:13" ht="24.75" customHeight="1">
      <c r="B18" s="23">
        <v>14</v>
      </c>
      <c r="C18" s="24">
        <f t="shared" si="0"/>
        <v>42230</v>
      </c>
      <c r="D18" s="9" t="s">
        <v>9</v>
      </c>
      <c r="E18" s="9" t="s">
        <v>9</v>
      </c>
      <c r="F18" s="37"/>
      <c r="G18" s="39"/>
      <c r="H18" s="25">
        <f>IF($S$7=2,"",30)</f>
        <v>30</v>
      </c>
      <c r="I18" s="24">
        <f t="shared" si="1"/>
        <v>42246</v>
      </c>
      <c r="J18" s="9" t="str">
        <f>IF(H18="","","：")</f>
        <v>：</v>
      </c>
      <c r="K18" s="9" t="str">
        <f>IF(H18="","","：")</f>
        <v>：</v>
      </c>
      <c r="L18" s="37"/>
      <c r="M18" s="38"/>
    </row>
    <row r="19" spans="2:13" ht="24.75" customHeight="1">
      <c r="B19" s="23">
        <v>15</v>
      </c>
      <c r="C19" s="24">
        <f t="shared" si="0"/>
        <v>42231</v>
      </c>
      <c r="D19" s="9" t="s">
        <v>9</v>
      </c>
      <c r="E19" s="9" t="s">
        <v>9</v>
      </c>
      <c r="F19" s="37"/>
      <c r="G19" s="39"/>
      <c r="H19" s="25">
        <f>IF(OR($S$7=2,$S$7=4,$S$7=6,$S$7=9,$S$7=11),"",31)</f>
        <v>31</v>
      </c>
      <c r="I19" s="24">
        <f t="shared" si="1"/>
        <v>42247</v>
      </c>
      <c r="J19" s="9" t="str">
        <f>IF(H19="","","：")</f>
        <v>：</v>
      </c>
      <c r="K19" s="9" t="str">
        <f>IF(H19="","","：")</f>
        <v>：</v>
      </c>
      <c r="L19" s="37"/>
      <c r="M19" s="38"/>
    </row>
    <row r="20" spans="2:13" ht="24.75" customHeight="1">
      <c r="B20" s="23">
        <v>16</v>
      </c>
      <c r="C20" s="24">
        <f t="shared" si="0"/>
        <v>42232</v>
      </c>
      <c r="D20" s="9" t="s">
        <v>9</v>
      </c>
      <c r="E20" s="9" t="s">
        <v>9</v>
      </c>
      <c r="F20" s="37"/>
      <c r="G20" s="39"/>
      <c r="H20" s="65"/>
      <c r="I20" s="66"/>
      <c r="J20" s="37"/>
      <c r="K20" s="37"/>
      <c r="L20" s="37"/>
      <c r="M20" s="38"/>
    </row>
    <row r="21" spans="2:13" ht="60" customHeight="1">
      <c r="B21" s="62" t="s">
        <v>23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6:13" ht="18.75">
      <c r="F22" s="17"/>
      <c r="G22" s="17"/>
      <c r="H22" s="17"/>
      <c r="I22" s="17"/>
      <c r="J22" s="19"/>
      <c r="K22" s="21" t="s">
        <v>13</v>
      </c>
      <c r="L22" s="18"/>
      <c r="M22" s="18"/>
    </row>
    <row r="23" ht="3" customHeight="1"/>
    <row r="25" ht="19.5" customHeight="1"/>
  </sheetData>
  <sheetProtection/>
  <mergeCells count="7">
    <mergeCell ref="P6:P11"/>
    <mergeCell ref="F1:M1"/>
    <mergeCell ref="P1:P5"/>
    <mergeCell ref="B21:M21"/>
    <mergeCell ref="B1:D1"/>
    <mergeCell ref="H20:I20"/>
    <mergeCell ref="L2:M2"/>
  </mergeCells>
  <conditionalFormatting sqref="C5:C20 I5:I19">
    <cfRule type="expression" priority="9" dxfId="12" stopIfTrue="1">
      <formula>WEEKDAY(C5)=7</formula>
    </cfRule>
    <cfRule type="expression" priority="10" dxfId="13" stopIfTrue="1">
      <formula>WEEKDAY(C5)=1</formula>
    </cfRule>
  </conditionalFormatting>
  <conditionalFormatting sqref="I10 I12 I14 I16 I18 I6 C6:C20 I8">
    <cfRule type="expression" priority="8" dxfId="13" stopIfTrue="1">
      <formula>WEEKDAY(C6)=1</formula>
    </cfRule>
  </conditionalFormatting>
  <dataValidations count="1">
    <dataValidation allowBlank="1" showInputMessage="1" showErrorMessage="1" imeMode="on" sqref="H20:I20 L2:M2"/>
  </dataValidations>
  <printOptions horizontalCentered="1"/>
  <pageMargins left="0.31496062992125984" right="0.31496062992125984" top="0.5905511811023623" bottom="0.2362204724409449" header="0.5118110236220472" footer="0.2362204724409449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T22"/>
  <sheetViews>
    <sheetView showGridLines="0" view="pageBreakPreview" zoomScale="85" zoomScaleSheetLayoutView="85" workbookViewId="0" topLeftCell="A1">
      <selection activeCell="P25" sqref="P25"/>
    </sheetView>
  </sheetViews>
  <sheetFormatPr defaultColWidth="8.125" defaultRowHeight="14.25"/>
  <cols>
    <col min="1" max="1" width="1.00390625" style="7" customWidth="1"/>
    <col min="2" max="3" width="3.375" style="7" customWidth="1"/>
    <col min="4" max="5" width="10.75390625" style="7" customWidth="1"/>
    <col min="6" max="6" width="12.75390625" style="7" customWidth="1"/>
    <col min="7" max="7" width="21.25390625" style="7" customWidth="1"/>
    <col min="8" max="9" width="3.375" style="7" customWidth="1"/>
    <col min="10" max="11" width="10.75390625" style="7" customWidth="1"/>
    <col min="12" max="12" width="12.75390625" style="7" customWidth="1"/>
    <col min="13" max="13" width="21.25390625" style="7" customWidth="1"/>
    <col min="14" max="14" width="1.00390625" style="7" customWidth="1"/>
    <col min="15" max="15" width="3.25390625" style="7" customWidth="1"/>
    <col min="16" max="16" width="39.625" style="20" customWidth="1"/>
    <col min="17" max="17" width="8.125" style="7" customWidth="1"/>
    <col min="18" max="19" width="6.625" style="7" hidden="1" customWidth="1"/>
    <col min="20" max="16384" width="8.125" style="7" customWidth="1"/>
  </cols>
  <sheetData>
    <row r="1" spans="2:20" ht="24" customHeight="1">
      <c r="B1" s="64" t="s">
        <v>10</v>
      </c>
      <c r="C1" s="64"/>
      <c r="D1" s="64"/>
      <c r="E1" s="12"/>
      <c r="F1" s="60" t="str">
        <f>IF('入力'!$D$6="","事業所名：　　　　　　　　　　　　　　　　　　　　　","　事業所名："&amp;'入力'!$D$6)&amp;IF('入力'!$D$7="","　　　サービス種別：　　　　　　　　　　　　　　　　　　　","　　　サービス種別："&amp;'入力'!D7)</f>
        <v>事業所名：　　　　　　　　　　　　　　　　　　　　　　　　サービス種別：　　　　　　　　　　　　　　　　　　　</v>
      </c>
      <c r="G1" s="60"/>
      <c r="H1" s="60"/>
      <c r="I1" s="60"/>
      <c r="J1" s="60"/>
      <c r="K1" s="60"/>
      <c r="L1" s="60"/>
      <c r="M1" s="60"/>
      <c r="P1" s="61" t="s">
        <v>15</v>
      </c>
      <c r="T1" s="36"/>
    </row>
    <row r="2" spans="1:16" ht="23.25" customHeight="1">
      <c r="A2" s="15" t="str">
        <f>"（ "&amp;'入力'!$D$9&amp;" 年 "&amp;'入力'!$D$10&amp;" 月分 ）"</f>
        <v>（ 2015 年 8 月分 ）</v>
      </c>
      <c r="B2" s="35"/>
      <c r="C2" s="14"/>
      <c r="D2" s="14"/>
      <c r="E2" s="14"/>
      <c r="F2" s="14"/>
      <c r="K2" s="26" t="s">
        <v>11</v>
      </c>
      <c r="L2" s="67"/>
      <c r="M2" s="68"/>
      <c r="P2" s="61"/>
    </row>
    <row r="3" ht="3" customHeight="1">
      <c r="P3" s="61"/>
    </row>
    <row r="4" spans="1:16" ht="30" customHeight="1">
      <c r="A4" s="8"/>
      <c r="B4" s="28" t="s">
        <v>3</v>
      </c>
      <c r="C4" s="29" t="s">
        <v>16</v>
      </c>
      <c r="D4" s="29" t="s">
        <v>20</v>
      </c>
      <c r="E4" s="29" t="s">
        <v>21</v>
      </c>
      <c r="F4" s="31" t="s">
        <v>12</v>
      </c>
      <c r="G4" s="32" t="s">
        <v>18</v>
      </c>
      <c r="H4" s="30" t="s">
        <v>3</v>
      </c>
      <c r="I4" s="29" t="s">
        <v>16</v>
      </c>
      <c r="J4" s="29" t="s">
        <v>20</v>
      </c>
      <c r="K4" s="29" t="s">
        <v>21</v>
      </c>
      <c r="L4" s="31" t="s">
        <v>12</v>
      </c>
      <c r="M4" s="33" t="s">
        <v>19</v>
      </c>
      <c r="P4" s="61"/>
    </row>
    <row r="5" spans="2:16" ht="24.75" customHeight="1">
      <c r="B5" s="23">
        <v>1</v>
      </c>
      <c r="C5" s="24">
        <f aca="true" t="shared" si="0" ref="C5:C20">IF(AND(ISNUMBER($R$7),ISNUMBER($S$7),ISNUMBER($B5)),DATE($R$7,$S$7,$B5),"")</f>
        <v>42217</v>
      </c>
      <c r="D5" s="9" t="s">
        <v>9</v>
      </c>
      <c r="E5" s="9" t="s">
        <v>9</v>
      </c>
      <c r="F5" s="10"/>
      <c r="G5" s="13"/>
      <c r="H5" s="25">
        <v>17</v>
      </c>
      <c r="I5" s="24">
        <f aca="true" t="shared" si="1" ref="I5:I19">IF(AND(ISNUMBER($R$7),ISNUMBER($S$7),ISNUMBER($H5)),DATE($R$7,$S$7,$H5),"")</f>
        <v>42233</v>
      </c>
      <c r="J5" s="9" t="s">
        <v>9</v>
      </c>
      <c r="K5" s="9" t="s">
        <v>9</v>
      </c>
      <c r="L5" s="10"/>
      <c r="M5" s="11"/>
      <c r="P5" s="61"/>
    </row>
    <row r="6" spans="2:16" ht="24.75" customHeight="1">
      <c r="B6" s="23">
        <v>2</v>
      </c>
      <c r="C6" s="24">
        <f t="shared" si="0"/>
        <v>42218</v>
      </c>
      <c r="D6" s="9" t="s">
        <v>9</v>
      </c>
      <c r="E6" s="9" t="s">
        <v>9</v>
      </c>
      <c r="F6" s="37"/>
      <c r="G6" s="39"/>
      <c r="H6" s="25">
        <v>18</v>
      </c>
      <c r="I6" s="24">
        <f t="shared" si="1"/>
        <v>42234</v>
      </c>
      <c r="J6" s="9" t="s">
        <v>9</v>
      </c>
      <c r="K6" s="9" t="s">
        <v>9</v>
      </c>
      <c r="L6" s="37"/>
      <c r="M6" s="38"/>
      <c r="P6" s="59" t="s">
        <v>17</v>
      </c>
    </row>
    <row r="7" spans="2:19" ht="24.75" customHeight="1">
      <c r="B7" s="23">
        <v>3</v>
      </c>
      <c r="C7" s="24">
        <f t="shared" si="0"/>
        <v>42219</v>
      </c>
      <c r="D7" s="9" t="s">
        <v>9</v>
      </c>
      <c r="E7" s="9" t="s">
        <v>9</v>
      </c>
      <c r="F7" s="37"/>
      <c r="G7" s="39"/>
      <c r="H7" s="25">
        <v>19</v>
      </c>
      <c r="I7" s="24">
        <f t="shared" si="1"/>
        <v>42235</v>
      </c>
      <c r="J7" s="9" t="s">
        <v>9</v>
      </c>
      <c r="K7" s="9" t="s">
        <v>9</v>
      </c>
      <c r="L7" s="37"/>
      <c r="M7" s="38"/>
      <c r="P7" s="59"/>
      <c r="R7" s="34">
        <f>'入力'!$D$9</f>
        <v>2015</v>
      </c>
      <c r="S7" s="34">
        <f>'入力'!$D$10</f>
        <v>8</v>
      </c>
    </row>
    <row r="8" spans="2:16" ht="24.75" customHeight="1">
      <c r="B8" s="23">
        <v>4</v>
      </c>
      <c r="C8" s="24">
        <f t="shared" si="0"/>
        <v>42220</v>
      </c>
      <c r="D8" s="9" t="s">
        <v>9</v>
      </c>
      <c r="E8" s="9" t="s">
        <v>9</v>
      </c>
      <c r="F8" s="37"/>
      <c r="G8" s="39"/>
      <c r="H8" s="25">
        <v>20</v>
      </c>
      <c r="I8" s="24">
        <f t="shared" si="1"/>
        <v>42236</v>
      </c>
      <c r="J8" s="9" t="s">
        <v>9</v>
      </c>
      <c r="K8" s="9" t="s">
        <v>9</v>
      </c>
      <c r="L8" s="37"/>
      <c r="M8" s="38"/>
      <c r="P8" s="59"/>
    </row>
    <row r="9" spans="2:16" ht="24.75" customHeight="1">
      <c r="B9" s="23">
        <v>5</v>
      </c>
      <c r="C9" s="24">
        <f t="shared" si="0"/>
        <v>42221</v>
      </c>
      <c r="D9" s="9" t="s">
        <v>9</v>
      </c>
      <c r="E9" s="9" t="s">
        <v>9</v>
      </c>
      <c r="F9" s="37"/>
      <c r="G9" s="39"/>
      <c r="H9" s="25">
        <v>21</v>
      </c>
      <c r="I9" s="24">
        <f t="shared" si="1"/>
        <v>42237</v>
      </c>
      <c r="J9" s="9" t="s">
        <v>9</v>
      </c>
      <c r="K9" s="9" t="s">
        <v>9</v>
      </c>
      <c r="L9" s="37"/>
      <c r="M9" s="38"/>
      <c r="P9" s="59"/>
    </row>
    <row r="10" spans="2:16" ht="24.75" customHeight="1">
      <c r="B10" s="23">
        <v>6</v>
      </c>
      <c r="C10" s="24">
        <f t="shared" si="0"/>
        <v>42222</v>
      </c>
      <c r="D10" s="9" t="s">
        <v>9</v>
      </c>
      <c r="E10" s="9" t="s">
        <v>9</v>
      </c>
      <c r="F10" s="37"/>
      <c r="G10" s="39"/>
      <c r="H10" s="25">
        <v>22</v>
      </c>
      <c r="I10" s="24">
        <f t="shared" si="1"/>
        <v>42238</v>
      </c>
      <c r="J10" s="9" t="s">
        <v>9</v>
      </c>
      <c r="K10" s="9" t="s">
        <v>9</v>
      </c>
      <c r="L10" s="37"/>
      <c r="M10" s="38"/>
      <c r="P10" s="59"/>
    </row>
    <row r="11" spans="2:16" ht="24.75" customHeight="1">
      <c r="B11" s="23">
        <v>7</v>
      </c>
      <c r="C11" s="24">
        <f t="shared" si="0"/>
        <v>42223</v>
      </c>
      <c r="D11" s="9" t="s">
        <v>9</v>
      </c>
      <c r="E11" s="9" t="s">
        <v>9</v>
      </c>
      <c r="F11" s="37"/>
      <c r="G11" s="39"/>
      <c r="H11" s="25">
        <v>23</v>
      </c>
      <c r="I11" s="24">
        <f t="shared" si="1"/>
        <v>42239</v>
      </c>
      <c r="J11" s="9" t="s">
        <v>9</v>
      </c>
      <c r="K11" s="9" t="s">
        <v>9</v>
      </c>
      <c r="L11" s="37"/>
      <c r="M11" s="38"/>
      <c r="P11" s="59"/>
    </row>
    <row r="12" spans="2:13" ht="24.75" customHeight="1">
      <c r="B12" s="23">
        <v>8</v>
      </c>
      <c r="C12" s="24">
        <f t="shared" si="0"/>
        <v>42224</v>
      </c>
      <c r="D12" s="9" t="s">
        <v>9</v>
      </c>
      <c r="E12" s="9" t="s">
        <v>9</v>
      </c>
      <c r="F12" s="37"/>
      <c r="G12" s="39"/>
      <c r="H12" s="25">
        <v>24</v>
      </c>
      <c r="I12" s="24">
        <f t="shared" si="1"/>
        <v>42240</v>
      </c>
      <c r="J12" s="9" t="s">
        <v>9</v>
      </c>
      <c r="K12" s="9" t="s">
        <v>9</v>
      </c>
      <c r="L12" s="37"/>
      <c r="M12" s="38"/>
    </row>
    <row r="13" spans="2:13" ht="24.75" customHeight="1">
      <c r="B13" s="23">
        <v>9</v>
      </c>
      <c r="C13" s="24">
        <f t="shared" si="0"/>
        <v>42225</v>
      </c>
      <c r="D13" s="9" t="s">
        <v>9</v>
      </c>
      <c r="E13" s="9" t="s">
        <v>9</v>
      </c>
      <c r="F13" s="37"/>
      <c r="G13" s="39"/>
      <c r="H13" s="25">
        <v>25</v>
      </c>
      <c r="I13" s="24">
        <f t="shared" si="1"/>
        <v>42241</v>
      </c>
      <c r="J13" s="9" t="s">
        <v>9</v>
      </c>
      <c r="K13" s="9" t="s">
        <v>9</v>
      </c>
      <c r="L13" s="37"/>
      <c r="M13" s="38"/>
    </row>
    <row r="14" spans="2:13" ht="24.75" customHeight="1">
      <c r="B14" s="23">
        <v>10</v>
      </c>
      <c r="C14" s="24">
        <f t="shared" si="0"/>
        <v>42226</v>
      </c>
      <c r="D14" s="9" t="s">
        <v>9</v>
      </c>
      <c r="E14" s="9" t="s">
        <v>9</v>
      </c>
      <c r="F14" s="37"/>
      <c r="G14" s="39"/>
      <c r="H14" s="25">
        <v>26</v>
      </c>
      <c r="I14" s="24">
        <f t="shared" si="1"/>
        <v>42242</v>
      </c>
      <c r="J14" s="9" t="s">
        <v>9</v>
      </c>
      <c r="K14" s="9" t="s">
        <v>9</v>
      </c>
      <c r="L14" s="37"/>
      <c r="M14" s="38"/>
    </row>
    <row r="15" spans="2:13" ht="24.75" customHeight="1">
      <c r="B15" s="23">
        <v>11</v>
      </c>
      <c r="C15" s="24">
        <f t="shared" si="0"/>
        <v>42227</v>
      </c>
      <c r="D15" s="9" t="s">
        <v>9</v>
      </c>
      <c r="E15" s="9" t="s">
        <v>9</v>
      </c>
      <c r="F15" s="37"/>
      <c r="G15" s="39"/>
      <c r="H15" s="25">
        <v>27</v>
      </c>
      <c r="I15" s="24">
        <f t="shared" si="1"/>
        <v>42243</v>
      </c>
      <c r="J15" s="9" t="s">
        <v>9</v>
      </c>
      <c r="K15" s="9" t="s">
        <v>9</v>
      </c>
      <c r="L15" s="37"/>
      <c r="M15" s="38"/>
    </row>
    <row r="16" spans="2:13" ht="24.75" customHeight="1">
      <c r="B16" s="23">
        <v>12</v>
      </c>
      <c r="C16" s="24">
        <f t="shared" si="0"/>
        <v>42228</v>
      </c>
      <c r="D16" s="9" t="s">
        <v>9</v>
      </c>
      <c r="E16" s="9" t="s">
        <v>9</v>
      </c>
      <c r="F16" s="37"/>
      <c r="G16" s="39"/>
      <c r="H16" s="25">
        <v>28</v>
      </c>
      <c r="I16" s="24">
        <f t="shared" si="1"/>
        <v>42244</v>
      </c>
      <c r="J16" s="9" t="s">
        <v>9</v>
      </c>
      <c r="K16" s="9" t="s">
        <v>9</v>
      </c>
      <c r="L16" s="37"/>
      <c r="M16" s="38"/>
    </row>
    <row r="17" spans="2:13" ht="24.75" customHeight="1">
      <c r="B17" s="23">
        <v>13</v>
      </c>
      <c r="C17" s="24">
        <f t="shared" si="0"/>
        <v>42229</v>
      </c>
      <c r="D17" s="9" t="s">
        <v>9</v>
      </c>
      <c r="E17" s="9" t="s">
        <v>9</v>
      </c>
      <c r="F17" s="37"/>
      <c r="G17" s="39"/>
      <c r="H17" s="25">
        <f>IF($S$7=2,IF(DAY(DATE($R$7,2,29))=29,29,""),29)</f>
        <v>29</v>
      </c>
      <c r="I17" s="24">
        <f t="shared" si="1"/>
        <v>42245</v>
      </c>
      <c r="J17" s="9" t="str">
        <f>IF(H17="","","：")</f>
        <v>：</v>
      </c>
      <c r="K17" s="9" t="str">
        <f>IF(H17="","","：")</f>
        <v>：</v>
      </c>
      <c r="L17" s="37"/>
      <c r="M17" s="38"/>
    </row>
    <row r="18" spans="2:13" ht="24.75" customHeight="1">
      <c r="B18" s="23">
        <v>14</v>
      </c>
      <c r="C18" s="24">
        <f t="shared" si="0"/>
        <v>42230</v>
      </c>
      <c r="D18" s="9" t="s">
        <v>9</v>
      </c>
      <c r="E18" s="9" t="s">
        <v>9</v>
      </c>
      <c r="F18" s="37"/>
      <c r="G18" s="39"/>
      <c r="H18" s="25">
        <f>IF($S$7=2,"",30)</f>
        <v>30</v>
      </c>
      <c r="I18" s="24">
        <f t="shared" si="1"/>
        <v>42246</v>
      </c>
      <c r="J18" s="9" t="str">
        <f>IF(H18="","","：")</f>
        <v>：</v>
      </c>
      <c r="K18" s="9" t="str">
        <f>IF(H18="","","：")</f>
        <v>：</v>
      </c>
      <c r="L18" s="37"/>
      <c r="M18" s="38"/>
    </row>
    <row r="19" spans="2:13" ht="24.75" customHeight="1">
      <c r="B19" s="23">
        <v>15</v>
      </c>
      <c r="C19" s="24">
        <f t="shared" si="0"/>
        <v>42231</v>
      </c>
      <c r="D19" s="9" t="s">
        <v>9</v>
      </c>
      <c r="E19" s="9" t="s">
        <v>9</v>
      </c>
      <c r="F19" s="37"/>
      <c r="G19" s="39"/>
      <c r="H19" s="25">
        <f>IF(OR($S$7=2,$S$7=4,$S$7=6,$S$7=9,$S$7=11),"",31)</f>
        <v>31</v>
      </c>
      <c r="I19" s="24">
        <f t="shared" si="1"/>
        <v>42247</v>
      </c>
      <c r="J19" s="9" t="str">
        <f>IF(H19="","","：")</f>
        <v>：</v>
      </c>
      <c r="K19" s="9" t="str">
        <f>IF(H19="","","：")</f>
        <v>：</v>
      </c>
      <c r="L19" s="37"/>
      <c r="M19" s="38"/>
    </row>
    <row r="20" spans="2:13" ht="24.75" customHeight="1">
      <c r="B20" s="23">
        <v>16</v>
      </c>
      <c r="C20" s="24">
        <f t="shared" si="0"/>
        <v>42232</v>
      </c>
      <c r="D20" s="9" t="s">
        <v>9</v>
      </c>
      <c r="E20" s="9" t="s">
        <v>9</v>
      </c>
      <c r="F20" s="37"/>
      <c r="G20" s="39"/>
      <c r="H20" s="65"/>
      <c r="I20" s="66"/>
      <c r="J20" s="37"/>
      <c r="K20" s="37"/>
      <c r="L20" s="37"/>
      <c r="M20" s="38"/>
    </row>
    <row r="21" spans="2:13" ht="60" customHeight="1">
      <c r="B21" s="62" t="s">
        <v>23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6:13" ht="18.75">
      <c r="F22" s="17"/>
      <c r="G22" s="17"/>
      <c r="H22" s="17"/>
      <c r="I22" s="17"/>
      <c r="J22" s="19"/>
      <c r="K22" s="21" t="s">
        <v>13</v>
      </c>
      <c r="L22" s="18"/>
      <c r="M22" s="18"/>
    </row>
    <row r="23" ht="3" customHeight="1"/>
    <row r="25" ht="19.5" customHeight="1"/>
  </sheetData>
  <sheetProtection/>
  <mergeCells count="7">
    <mergeCell ref="B21:M21"/>
    <mergeCell ref="B1:D1"/>
    <mergeCell ref="F1:M1"/>
    <mergeCell ref="P1:P5"/>
    <mergeCell ref="L2:M2"/>
    <mergeCell ref="P6:P11"/>
    <mergeCell ref="H20:I20"/>
  </mergeCells>
  <conditionalFormatting sqref="C5:C20 I5:I19">
    <cfRule type="expression" priority="2" dxfId="12" stopIfTrue="1">
      <formula>WEEKDAY(C5)=7</formula>
    </cfRule>
    <cfRule type="expression" priority="3" dxfId="13" stopIfTrue="1">
      <formula>WEEKDAY(C5)=1</formula>
    </cfRule>
  </conditionalFormatting>
  <conditionalFormatting sqref="I10 I12 I14 I16 I18 I6 C6:C20 I8">
    <cfRule type="expression" priority="1" dxfId="13" stopIfTrue="1">
      <formula>WEEKDAY(C6)=1</formula>
    </cfRule>
  </conditionalFormatting>
  <dataValidations count="1">
    <dataValidation allowBlank="1" showInputMessage="1" showErrorMessage="1" imeMode="on" sqref="H20:I20 L2:M2"/>
  </dataValidations>
  <printOptions horizontalCentered="1"/>
  <pageMargins left="0.31496062992125984" right="0.31496062992125984" top="0.5905511811023623" bottom="0.2362204724409449" header="0.5118110236220472" footer="0.2362204724409449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T22"/>
  <sheetViews>
    <sheetView showGridLines="0" view="pageBreakPreview" zoomScale="85" zoomScaleSheetLayoutView="85" workbookViewId="0" topLeftCell="A1">
      <selection activeCell="P25" sqref="P25"/>
    </sheetView>
  </sheetViews>
  <sheetFormatPr defaultColWidth="8.125" defaultRowHeight="14.25"/>
  <cols>
    <col min="1" max="1" width="1.00390625" style="7" customWidth="1"/>
    <col min="2" max="3" width="3.375" style="7" customWidth="1"/>
    <col min="4" max="5" width="10.75390625" style="7" customWidth="1"/>
    <col min="6" max="6" width="12.75390625" style="7" customWidth="1"/>
    <col min="7" max="7" width="21.25390625" style="7" customWidth="1"/>
    <col min="8" max="9" width="3.375" style="7" customWidth="1"/>
    <col min="10" max="11" width="10.75390625" style="7" customWidth="1"/>
    <col min="12" max="12" width="12.75390625" style="7" customWidth="1"/>
    <col min="13" max="13" width="21.25390625" style="7" customWidth="1"/>
    <col min="14" max="14" width="1.00390625" style="7" customWidth="1"/>
    <col min="15" max="15" width="3.25390625" style="7" customWidth="1"/>
    <col min="16" max="16" width="39.625" style="20" customWidth="1"/>
    <col min="17" max="17" width="8.125" style="7" customWidth="1"/>
    <col min="18" max="19" width="6.625" style="7" hidden="1" customWidth="1"/>
    <col min="20" max="16384" width="8.125" style="7" customWidth="1"/>
  </cols>
  <sheetData>
    <row r="1" spans="2:20" ht="24" customHeight="1">
      <c r="B1" s="64" t="s">
        <v>10</v>
      </c>
      <c r="C1" s="64"/>
      <c r="D1" s="64"/>
      <c r="E1" s="12"/>
      <c r="F1" s="60" t="str">
        <f>IF('入力'!$D$6="","事業所名：　　　　　　　　　　　　　　　　　　　　　","　事業所名："&amp;'入力'!$D$6)&amp;IF('入力'!$D$7="","　　　サービス種別：　　　　　　　　　　　　　　　　　　　","　　　サービス種別："&amp;'入力'!D7)</f>
        <v>事業所名：　　　　　　　　　　　　　　　　　　　　　　　　サービス種別：　　　　　　　　　　　　　　　　　　　</v>
      </c>
      <c r="G1" s="60"/>
      <c r="H1" s="60"/>
      <c r="I1" s="60"/>
      <c r="J1" s="60"/>
      <c r="K1" s="60"/>
      <c r="L1" s="60"/>
      <c r="M1" s="60"/>
      <c r="P1" s="61" t="s">
        <v>15</v>
      </c>
      <c r="T1" s="36"/>
    </row>
    <row r="2" spans="1:16" ht="23.25" customHeight="1">
      <c r="A2" s="15" t="str">
        <f>"（ "&amp;'入力'!$D$9&amp;" 年 "&amp;'入力'!$D$10&amp;" 月分 ）"</f>
        <v>（ 2015 年 8 月分 ）</v>
      </c>
      <c r="B2" s="35"/>
      <c r="C2" s="14"/>
      <c r="D2" s="14"/>
      <c r="E2" s="14"/>
      <c r="F2" s="14"/>
      <c r="K2" s="26" t="s">
        <v>11</v>
      </c>
      <c r="L2" s="67"/>
      <c r="M2" s="68"/>
      <c r="P2" s="61"/>
    </row>
    <row r="3" ht="3" customHeight="1">
      <c r="P3" s="61"/>
    </row>
    <row r="4" spans="1:16" ht="30" customHeight="1">
      <c r="A4" s="8"/>
      <c r="B4" s="28" t="s">
        <v>3</v>
      </c>
      <c r="C4" s="29" t="s">
        <v>16</v>
      </c>
      <c r="D4" s="29" t="s">
        <v>20</v>
      </c>
      <c r="E4" s="29" t="s">
        <v>21</v>
      </c>
      <c r="F4" s="31" t="s">
        <v>12</v>
      </c>
      <c r="G4" s="32" t="s">
        <v>18</v>
      </c>
      <c r="H4" s="30" t="s">
        <v>3</v>
      </c>
      <c r="I4" s="29" t="s">
        <v>16</v>
      </c>
      <c r="J4" s="29" t="s">
        <v>20</v>
      </c>
      <c r="K4" s="29" t="s">
        <v>21</v>
      </c>
      <c r="L4" s="31" t="s">
        <v>12</v>
      </c>
      <c r="M4" s="33" t="s">
        <v>19</v>
      </c>
      <c r="P4" s="61"/>
    </row>
    <row r="5" spans="2:16" ht="24.75" customHeight="1">
      <c r="B5" s="23">
        <v>1</v>
      </c>
      <c r="C5" s="24">
        <f aca="true" t="shared" si="0" ref="C5:C20">IF(AND(ISNUMBER($R$7),ISNUMBER($S$7),ISNUMBER($B5)),DATE($R$7,$S$7,$B5),"")</f>
        <v>42217</v>
      </c>
      <c r="D5" s="9" t="s">
        <v>9</v>
      </c>
      <c r="E5" s="9" t="s">
        <v>9</v>
      </c>
      <c r="F5" s="10"/>
      <c r="G5" s="13"/>
      <c r="H5" s="25">
        <v>17</v>
      </c>
      <c r="I5" s="24">
        <f aca="true" t="shared" si="1" ref="I5:I19">IF(AND(ISNUMBER($R$7),ISNUMBER($S$7),ISNUMBER($H5)),DATE($R$7,$S$7,$H5),"")</f>
        <v>42233</v>
      </c>
      <c r="J5" s="9" t="s">
        <v>9</v>
      </c>
      <c r="K5" s="9" t="s">
        <v>9</v>
      </c>
      <c r="L5" s="10"/>
      <c r="M5" s="11"/>
      <c r="P5" s="61"/>
    </row>
    <row r="6" spans="2:16" ht="24.75" customHeight="1">
      <c r="B6" s="23">
        <v>2</v>
      </c>
      <c r="C6" s="24">
        <f t="shared" si="0"/>
        <v>42218</v>
      </c>
      <c r="D6" s="9" t="s">
        <v>9</v>
      </c>
      <c r="E6" s="9" t="s">
        <v>9</v>
      </c>
      <c r="F6" s="37"/>
      <c r="G6" s="39"/>
      <c r="H6" s="25">
        <v>18</v>
      </c>
      <c r="I6" s="24">
        <f t="shared" si="1"/>
        <v>42234</v>
      </c>
      <c r="J6" s="9" t="s">
        <v>9</v>
      </c>
      <c r="K6" s="9" t="s">
        <v>9</v>
      </c>
      <c r="L6" s="37"/>
      <c r="M6" s="38"/>
      <c r="P6" s="59" t="s">
        <v>17</v>
      </c>
    </row>
    <row r="7" spans="2:19" ht="24.75" customHeight="1">
      <c r="B7" s="23">
        <v>3</v>
      </c>
      <c r="C7" s="24">
        <f t="shared" si="0"/>
        <v>42219</v>
      </c>
      <c r="D7" s="9" t="s">
        <v>9</v>
      </c>
      <c r="E7" s="9" t="s">
        <v>9</v>
      </c>
      <c r="F7" s="37"/>
      <c r="G7" s="39"/>
      <c r="H7" s="25">
        <v>19</v>
      </c>
      <c r="I7" s="24">
        <f t="shared" si="1"/>
        <v>42235</v>
      </c>
      <c r="J7" s="9" t="s">
        <v>9</v>
      </c>
      <c r="K7" s="9" t="s">
        <v>9</v>
      </c>
      <c r="L7" s="37"/>
      <c r="M7" s="38"/>
      <c r="P7" s="59"/>
      <c r="R7" s="34">
        <f>'入力'!$D$9</f>
        <v>2015</v>
      </c>
      <c r="S7" s="34">
        <f>'入力'!$D$10</f>
        <v>8</v>
      </c>
    </row>
    <row r="8" spans="2:16" ht="24.75" customHeight="1">
      <c r="B8" s="23">
        <v>4</v>
      </c>
      <c r="C8" s="24">
        <f t="shared" si="0"/>
        <v>42220</v>
      </c>
      <c r="D8" s="9" t="s">
        <v>9</v>
      </c>
      <c r="E8" s="9" t="s">
        <v>9</v>
      </c>
      <c r="F8" s="37"/>
      <c r="G8" s="39"/>
      <c r="H8" s="25">
        <v>20</v>
      </c>
      <c r="I8" s="24">
        <f t="shared" si="1"/>
        <v>42236</v>
      </c>
      <c r="J8" s="9" t="s">
        <v>9</v>
      </c>
      <c r="K8" s="9" t="s">
        <v>9</v>
      </c>
      <c r="L8" s="37"/>
      <c r="M8" s="38"/>
      <c r="P8" s="59"/>
    </row>
    <row r="9" spans="2:16" ht="24.75" customHeight="1">
      <c r="B9" s="23">
        <v>5</v>
      </c>
      <c r="C9" s="24">
        <f t="shared" si="0"/>
        <v>42221</v>
      </c>
      <c r="D9" s="9" t="s">
        <v>9</v>
      </c>
      <c r="E9" s="9" t="s">
        <v>9</v>
      </c>
      <c r="F9" s="37"/>
      <c r="G9" s="39"/>
      <c r="H9" s="25">
        <v>21</v>
      </c>
      <c r="I9" s="24">
        <f t="shared" si="1"/>
        <v>42237</v>
      </c>
      <c r="J9" s="9" t="s">
        <v>9</v>
      </c>
      <c r="K9" s="9" t="s">
        <v>9</v>
      </c>
      <c r="L9" s="37"/>
      <c r="M9" s="38"/>
      <c r="P9" s="59"/>
    </row>
    <row r="10" spans="2:16" ht="24.75" customHeight="1">
      <c r="B10" s="23">
        <v>6</v>
      </c>
      <c r="C10" s="24">
        <f t="shared" si="0"/>
        <v>42222</v>
      </c>
      <c r="D10" s="9" t="s">
        <v>9</v>
      </c>
      <c r="E10" s="9" t="s">
        <v>9</v>
      </c>
      <c r="F10" s="37"/>
      <c r="G10" s="39"/>
      <c r="H10" s="25">
        <v>22</v>
      </c>
      <c r="I10" s="24">
        <f t="shared" si="1"/>
        <v>42238</v>
      </c>
      <c r="J10" s="9" t="s">
        <v>9</v>
      </c>
      <c r="K10" s="9" t="s">
        <v>9</v>
      </c>
      <c r="L10" s="37"/>
      <c r="M10" s="38"/>
      <c r="P10" s="59"/>
    </row>
    <row r="11" spans="2:16" ht="24.75" customHeight="1">
      <c r="B11" s="23">
        <v>7</v>
      </c>
      <c r="C11" s="24">
        <f t="shared" si="0"/>
        <v>42223</v>
      </c>
      <c r="D11" s="9" t="s">
        <v>9</v>
      </c>
      <c r="E11" s="9" t="s">
        <v>9</v>
      </c>
      <c r="F11" s="37"/>
      <c r="G11" s="39"/>
      <c r="H11" s="25">
        <v>23</v>
      </c>
      <c r="I11" s="24">
        <f t="shared" si="1"/>
        <v>42239</v>
      </c>
      <c r="J11" s="9" t="s">
        <v>9</v>
      </c>
      <c r="K11" s="9" t="s">
        <v>9</v>
      </c>
      <c r="L11" s="37"/>
      <c r="M11" s="38"/>
      <c r="P11" s="59"/>
    </row>
    <row r="12" spans="2:13" ht="24.75" customHeight="1">
      <c r="B12" s="23">
        <v>8</v>
      </c>
      <c r="C12" s="24">
        <f t="shared" si="0"/>
        <v>42224</v>
      </c>
      <c r="D12" s="9" t="s">
        <v>9</v>
      </c>
      <c r="E12" s="9" t="s">
        <v>9</v>
      </c>
      <c r="F12" s="37"/>
      <c r="G12" s="39"/>
      <c r="H12" s="25">
        <v>24</v>
      </c>
      <c r="I12" s="24">
        <f t="shared" si="1"/>
        <v>42240</v>
      </c>
      <c r="J12" s="9" t="s">
        <v>9</v>
      </c>
      <c r="K12" s="9" t="s">
        <v>9</v>
      </c>
      <c r="L12" s="37"/>
      <c r="M12" s="38"/>
    </row>
    <row r="13" spans="2:13" ht="24.75" customHeight="1">
      <c r="B13" s="23">
        <v>9</v>
      </c>
      <c r="C13" s="24">
        <f t="shared" si="0"/>
        <v>42225</v>
      </c>
      <c r="D13" s="9" t="s">
        <v>9</v>
      </c>
      <c r="E13" s="9" t="s">
        <v>9</v>
      </c>
      <c r="F13" s="37"/>
      <c r="G13" s="39"/>
      <c r="H13" s="25">
        <v>25</v>
      </c>
      <c r="I13" s="24">
        <f t="shared" si="1"/>
        <v>42241</v>
      </c>
      <c r="J13" s="9" t="s">
        <v>9</v>
      </c>
      <c r="K13" s="9" t="s">
        <v>9</v>
      </c>
      <c r="L13" s="37"/>
      <c r="M13" s="38"/>
    </row>
    <row r="14" spans="2:13" ht="24.75" customHeight="1">
      <c r="B14" s="23">
        <v>10</v>
      </c>
      <c r="C14" s="24">
        <f t="shared" si="0"/>
        <v>42226</v>
      </c>
      <c r="D14" s="9" t="s">
        <v>9</v>
      </c>
      <c r="E14" s="9" t="s">
        <v>9</v>
      </c>
      <c r="F14" s="37"/>
      <c r="G14" s="39"/>
      <c r="H14" s="25">
        <v>26</v>
      </c>
      <c r="I14" s="24">
        <f t="shared" si="1"/>
        <v>42242</v>
      </c>
      <c r="J14" s="9" t="s">
        <v>9</v>
      </c>
      <c r="K14" s="9" t="s">
        <v>9</v>
      </c>
      <c r="L14" s="37"/>
      <c r="M14" s="38"/>
    </row>
    <row r="15" spans="2:13" ht="24.75" customHeight="1">
      <c r="B15" s="23">
        <v>11</v>
      </c>
      <c r="C15" s="24">
        <f t="shared" si="0"/>
        <v>42227</v>
      </c>
      <c r="D15" s="9" t="s">
        <v>9</v>
      </c>
      <c r="E15" s="9" t="s">
        <v>9</v>
      </c>
      <c r="F15" s="37"/>
      <c r="G15" s="39"/>
      <c r="H15" s="25">
        <v>27</v>
      </c>
      <c r="I15" s="24">
        <f t="shared" si="1"/>
        <v>42243</v>
      </c>
      <c r="J15" s="9" t="s">
        <v>9</v>
      </c>
      <c r="K15" s="9" t="s">
        <v>9</v>
      </c>
      <c r="L15" s="37"/>
      <c r="M15" s="38"/>
    </row>
    <row r="16" spans="2:13" ht="24.75" customHeight="1">
      <c r="B16" s="23">
        <v>12</v>
      </c>
      <c r="C16" s="24">
        <f t="shared" si="0"/>
        <v>42228</v>
      </c>
      <c r="D16" s="9" t="s">
        <v>9</v>
      </c>
      <c r="E16" s="9" t="s">
        <v>9</v>
      </c>
      <c r="F16" s="37"/>
      <c r="G16" s="39"/>
      <c r="H16" s="25">
        <v>28</v>
      </c>
      <c r="I16" s="24">
        <f t="shared" si="1"/>
        <v>42244</v>
      </c>
      <c r="J16" s="9" t="s">
        <v>9</v>
      </c>
      <c r="K16" s="9" t="s">
        <v>9</v>
      </c>
      <c r="L16" s="37"/>
      <c r="M16" s="38"/>
    </row>
    <row r="17" spans="2:13" ht="24.75" customHeight="1">
      <c r="B17" s="23">
        <v>13</v>
      </c>
      <c r="C17" s="24">
        <f t="shared" si="0"/>
        <v>42229</v>
      </c>
      <c r="D17" s="9" t="s">
        <v>9</v>
      </c>
      <c r="E17" s="9" t="s">
        <v>9</v>
      </c>
      <c r="F17" s="37"/>
      <c r="G17" s="39"/>
      <c r="H17" s="25">
        <f>IF($S$7=2,IF(DAY(DATE($R$7,2,29))=29,29,""),29)</f>
        <v>29</v>
      </c>
      <c r="I17" s="24">
        <f t="shared" si="1"/>
        <v>42245</v>
      </c>
      <c r="J17" s="9" t="str">
        <f>IF(H17="","","：")</f>
        <v>：</v>
      </c>
      <c r="K17" s="9" t="str">
        <f>IF(H17="","","：")</f>
        <v>：</v>
      </c>
      <c r="L17" s="37"/>
      <c r="M17" s="38"/>
    </row>
    <row r="18" spans="2:13" ht="24.75" customHeight="1">
      <c r="B18" s="23">
        <v>14</v>
      </c>
      <c r="C18" s="24">
        <f t="shared" si="0"/>
        <v>42230</v>
      </c>
      <c r="D18" s="9" t="s">
        <v>9</v>
      </c>
      <c r="E18" s="9" t="s">
        <v>9</v>
      </c>
      <c r="F18" s="37"/>
      <c r="G18" s="39"/>
      <c r="H18" s="25">
        <f>IF($S$7=2,"",30)</f>
        <v>30</v>
      </c>
      <c r="I18" s="24">
        <f t="shared" si="1"/>
        <v>42246</v>
      </c>
      <c r="J18" s="9" t="str">
        <f>IF(H18="","","：")</f>
        <v>：</v>
      </c>
      <c r="K18" s="9" t="str">
        <f>IF(H18="","","：")</f>
        <v>：</v>
      </c>
      <c r="L18" s="37"/>
      <c r="M18" s="38"/>
    </row>
    <row r="19" spans="2:13" ht="24.75" customHeight="1">
      <c r="B19" s="23">
        <v>15</v>
      </c>
      <c r="C19" s="24">
        <f t="shared" si="0"/>
        <v>42231</v>
      </c>
      <c r="D19" s="9" t="s">
        <v>9</v>
      </c>
      <c r="E19" s="9" t="s">
        <v>9</v>
      </c>
      <c r="F19" s="37"/>
      <c r="G19" s="39"/>
      <c r="H19" s="25">
        <f>IF(OR($S$7=2,$S$7=4,$S$7=6,$S$7=9,$S$7=11),"",31)</f>
        <v>31</v>
      </c>
      <c r="I19" s="24">
        <f t="shared" si="1"/>
        <v>42247</v>
      </c>
      <c r="J19" s="9" t="str">
        <f>IF(H19="","","：")</f>
        <v>：</v>
      </c>
      <c r="K19" s="9" t="str">
        <f>IF(H19="","","：")</f>
        <v>：</v>
      </c>
      <c r="L19" s="37"/>
      <c r="M19" s="38"/>
    </row>
    <row r="20" spans="2:13" ht="24.75" customHeight="1">
      <c r="B20" s="23">
        <v>16</v>
      </c>
      <c r="C20" s="24">
        <f t="shared" si="0"/>
        <v>42232</v>
      </c>
      <c r="D20" s="9" t="s">
        <v>9</v>
      </c>
      <c r="E20" s="9" t="s">
        <v>9</v>
      </c>
      <c r="F20" s="37"/>
      <c r="G20" s="39"/>
      <c r="H20" s="65"/>
      <c r="I20" s="66"/>
      <c r="J20" s="37"/>
      <c r="K20" s="37"/>
      <c r="L20" s="37"/>
      <c r="M20" s="38"/>
    </row>
    <row r="21" spans="2:13" ht="60" customHeight="1">
      <c r="B21" s="62" t="s">
        <v>23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6:13" ht="18.75">
      <c r="F22" s="17"/>
      <c r="G22" s="17"/>
      <c r="H22" s="17"/>
      <c r="I22" s="17"/>
      <c r="J22" s="19"/>
      <c r="K22" s="21" t="s">
        <v>13</v>
      </c>
      <c r="L22" s="18"/>
      <c r="M22" s="18"/>
    </row>
    <row r="23" ht="3" customHeight="1"/>
    <row r="25" ht="19.5" customHeight="1"/>
  </sheetData>
  <sheetProtection/>
  <mergeCells count="7">
    <mergeCell ref="B21:M21"/>
    <mergeCell ref="B1:D1"/>
    <mergeCell ref="F1:M1"/>
    <mergeCell ref="P1:P5"/>
    <mergeCell ref="L2:M2"/>
    <mergeCell ref="P6:P11"/>
    <mergeCell ref="H20:I20"/>
  </mergeCells>
  <conditionalFormatting sqref="C5:C20 I5:I19">
    <cfRule type="expression" priority="2" dxfId="12" stopIfTrue="1">
      <formula>WEEKDAY(C5)=7</formula>
    </cfRule>
    <cfRule type="expression" priority="3" dxfId="13" stopIfTrue="1">
      <formula>WEEKDAY(C5)=1</formula>
    </cfRule>
  </conditionalFormatting>
  <conditionalFormatting sqref="I10 I12 I14 I16 I18 I6 C6:C20 I8">
    <cfRule type="expression" priority="1" dxfId="13" stopIfTrue="1">
      <formula>WEEKDAY(C6)=1</formula>
    </cfRule>
  </conditionalFormatting>
  <dataValidations count="1">
    <dataValidation allowBlank="1" showInputMessage="1" showErrorMessage="1" imeMode="on" sqref="H20:I20 L2:M2"/>
  </dataValidations>
  <printOptions horizontalCentered="1"/>
  <pageMargins left="0.31496062992125984" right="0.31496062992125984" top="0.5905511811023623" bottom="0.2362204724409449" header="0.5118110236220472" footer="0.2362204724409449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5"/>
  <sheetViews>
    <sheetView showGridLines="0" view="pageBreakPreview" zoomScale="80" zoomScaleSheetLayoutView="80" workbookViewId="0" topLeftCell="A1">
      <selection activeCell="P28" sqref="P28"/>
    </sheetView>
  </sheetViews>
  <sheetFormatPr defaultColWidth="8.125" defaultRowHeight="14.25"/>
  <cols>
    <col min="1" max="1" width="1.00390625" style="7" customWidth="1"/>
    <col min="2" max="3" width="3.375" style="7" customWidth="1"/>
    <col min="4" max="5" width="10.75390625" style="7" customWidth="1"/>
    <col min="6" max="6" width="12.75390625" style="7" customWidth="1"/>
    <col min="7" max="7" width="21.25390625" style="7" customWidth="1"/>
    <col min="8" max="9" width="3.375" style="7" customWidth="1"/>
    <col min="10" max="11" width="10.75390625" style="7" customWidth="1"/>
    <col min="12" max="12" width="12.75390625" style="7" customWidth="1"/>
    <col min="13" max="13" width="21.25390625" style="7" customWidth="1"/>
    <col min="14" max="14" width="1.00390625" style="7" customWidth="1"/>
    <col min="15" max="15" width="3.25390625" style="7" customWidth="1"/>
    <col min="16" max="16" width="43.25390625" style="20" customWidth="1"/>
    <col min="17" max="17" width="10.375" style="7" customWidth="1"/>
    <col min="18" max="19" width="6.625" style="7" hidden="1" customWidth="1"/>
    <col min="20" max="16384" width="8.125" style="7" customWidth="1"/>
  </cols>
  <sheetData>
    <row r="1" spans="2:20" ht="24" customHeight="1">
      <c r="B1" s="64" t="s">
        <v>10</v>
      </c>
      <c r="C1" s="64"/>
      <c r="D1" s="64"/>
      <c r="E1" s="12"/>
      <c r="F1" s="60" t="str">
        <f>IF('入力'!$D$6="","事業所名：　　　　　　　　　　　　　　　　　　　　　","　事業所名："&amp;'入力'!$D$6)&amp;IF('入力'!$D$7="","　　　サービス種別：　　　　　　　　　　　　　　　　　　　","　　　サービス種別："&amp;'入力'!D7)</f>
        <v>事業所名：　　　　　　　　　　　　　　　　　　　　　　　　サービス種別：　　　　　　　　　　　　　　　　　　　</v>
      </c>
      <c r="G1" s="60"/>
      <c r="H1" s="60"/>
      <c r="I1" s="60"/>
      <c r="J1" s="60"/>
      <c r="K1" s="60"/>
      <c r="L1" s="60"/>
      <c r="M1" s="60"/>
      <c r="P1" s="42"/>
      <c r="T1" s="36"/>
    </row>
    <row r="2" spans="1:16" ht="23.25" customHeight="1">
      <c r="A2" s="15" t="str">
        <f>"（ "&amp;'入力'!$D$9&amp;" 年 "&amp;'入力'!$D$10&amp;" 月分 ）"</f>
        <v>（ 2015 年 8 月分 ）</v>
      </c>
      <c r="B2" s="35"/>
      <c r="C2" s="14"/>
      <c r="D2" s="14"/>
      <c r="E2" s="14"/>
      <c r="F2" s="14"/>
      <c r="K2" s="26" t="s">
        <v>11</v>
      </c>
      <c r="L2" s="67"/>
      <c r="M2" s="68"/>
      <c r="P2" s="42"/>
    </row>
    <row r="3" ht="3" customHeight="1">
      <c r="P3" s="42"/>
    </row>
    <row r="4" spans="1:16" ht="30" customHeight="1">
      <c r="A4" s="8"/>
      <c r="B4" s="28" t="s">
        <v>3</v>
      </c>
      <c r="C4" s="29" t="s">
        <v>16</v>
      </c>
      <c r="D4" s="29" t="s">
        <v>20</v>
      </c>
      <c r="E4" s="29" t="s">
        <v>21</v>
      </c>
      <c r="F4" s="31" t="s">
        <v>12</v>
      </c>
      <c r="G4" s="32" t="s">
        <v>18</v>
      </c>
      <c r="H4" s="30" t="s">
        <v>3</v>
      </c>
      <c r="I4" s="29" t="s">
        <v>16</v>
      </c>
      <c r="J4" s="29" t="s">
        <v>20</v>
      </c>
      <c r="K4" s="29" t="s">
        <v>21</v>
      </c>
      <c r="L4" s="31" t="s">
        <v>12</v>
      </c>
      <c r="M4" s="33" t="s">
        <v>19</v>
      </c>
      <c r="P4" s="69" t="s">
        <v>22</v>
      </c>
    </row>
    <row r="5" spans="2:16" ht="24.75" customHeight="1">
      <c r="B5" s="23">
        <v>1</v>
      </c>
      <c r="C5" s="24">
        <f aca="true" t="shared" si="0" ref="C5:C20">IF(AND(ISNUMBER($R$7),ISNUMBER($S$7),ISNUMBER($B5)),DATE($R$7,$S$7,$B5),"")</f>
        <v>42217</v>
      </c>
      <c r="D5" s="9" t="s">
        <v>9</v>
      </c>
      <c r="E5" s="9" t="s">
        <v>9</v>
      </c>
      <c r="F5" s="10"/>
      <c r="G5" s="13"/>
      <c r="H5" s="25">
        <v>17</v>
      </c>
      <c r="I5" s="24">
        <f aca="true" t="shared" si="1" ref="I5:I19">IF(AND(ISNUMBER($R$7),ISNUMBER($S$7),ISNUMBER($H5)),DATE($R$7,$S$7,$H5),"")</f>
        <v>42233</v>
      </c>
      <c r="J5" s="9" t="s">
        <v>9</v>
      </c>
      <c r="K5" s="9" t="s">
        <v>9</v>
      </c>
      <c r="L5" s="10"/>
      <c r="M5" s="11"/>
      <c r="P5" s="69"/>
    </row>
    <row r="6" spans="2:16" ht="24.75" customHeight="1">
      <c r="B6" s="23">
        <v>2</v>
      </c>
      <c r="C6" s="24">
        <f t="shared" si="0"/>
        <v>42218</v>
      </c>
      <c r="D6" s="9" t="s">
        <v>9</v>
      </c>
      <c r="E6" s="9" t="s">
        <v>9</v>
      </c>
      <c r="F6" s="37"/>
      <c r="G6" s="39"/>
      <c r="H6" s="25">
        <v>18</v>
      </c>
      <c r="I6" s="24">
        <f t="shared" si="1"/>
        <v>42234</v>
      </c>
      <c r="J6" s="9" t="s">
        <v>9</v>
      </c>
      <c r="K6" s="9" t="s">
        <v>9</v>
      </c>
      <c r="L6" s="37"/>
      <c r="M6" s="38"/>
      <c r="P6" s="69"/>
    </row>
    <row r="7" spans="2:19" ht="24.75" customHeight="1">
      <c r="B7" s="23">
        <v>3</v>
      </c>
      <c r="C7" s="24">
        <f t="shared" si="0"/>
        <v>42219</v>
      </c>
      <c r="D7" s="9" t="s">
        <v>9</v>
      </c>
      <c r="E7" s="9" t="s">
        <v>9</v>
      </c>
      <c r="F7" s="37"/>
      <c r="G7" s="39"/>
      <c r="H7" s="25">
        <v>19</v>
      </c>
      <c r="I7" s="24">
        <f t="shared" si="1"/>
        <v>42235</v>
      </c>
      <c r="J7" s="9" t="s">
        <v>9</v>
      </c>
      <c r="K7" s="9" t="s">
        <v>9</v>
      </c>
      <c r="L7" s="37"/>
      <c r="M7" s="38"/>
      <c r="P7" s="69"/>
      <c r="R7" s="34">
        <f>'入力'!$D$9</f>
        <v>2015</v>
      </c>
      <c r="S7" s="34">
        <f>'入力'!$D$10</f>
        <v>8</v>
      </c>
    </row>
    <row r="8" spans="2:16" ht="24.75" customHeight="1">
      <c r="B8" s="23">
        <v>4</v>
      </c>
      <c r="C8" s="24">
        <f t="shared" si="0"/>
        <v>42220</v>
      </c>
      <c r="D8" s="9" t="s">
        <v>9</v>
      </c>
      <c r="E8" s="9" t="s">
        <v>9</v>
      </c>
      <c r="F8" s="37"/>
      <c r="G8" s="39"/>
      <c r="H8" s="25">
        <v>20</v>
      </c>
      <c r="I8" s="24">
        <f t="shared" si="1"/>
        <v>42236</v>
      </c>
      <c r="J8" s="9" t="s">
        <v>9</v>
      </c>
      <c r="K8" s="9" t="s">
        <v>9</v>
      </c>
      <c r="L8" s="37"/>
      <c r="M8" s="38"/>
      <c r="P8" s="69"/>
    </row>
    <row r="9" spans="2:16" ht="24.75" customHeight="1">
      <c r="B9" s="23">
        <v>5</v>
      </c>
      <c r="C9" s="24">
        <f t="shared" si="0"/>
        <v>42221</v>
      </c>
      <c r="D9" s="9" t="s">
        <v>9</v>
      </c>
      <c r="E9" s="9" t="s">
        <v>9</v>
      </c>
      <c r="F9" s="37"/>
      <c r="G9" s="39"/>
      <c r="H9" s="25">
        <v>21</v>
      </c>
      <c r="I9" s="24">
        <f t="shared" si="1"/>
        <v>42237</v>
      </c>
      <c r="J9" s="9" t="s">
        <v>9</v>
      </c>
      <c r="K9" s="9" t="s">
        <v>9</v>
      </c>
      <c r="L9" s="37"/>
      <c r="M9" s="38"/>
      <c r="P9" s="69"/>
    </row>
    <row r="10" spans="2:16" ht="24.75" customHeight="1">
      <c r="B10" s="23">
        <v>6</v>
      </c>
      <c r="C10" s="24">
        <f t="shared" si="0"/>
        <v>42222</v>
      </c>
      <c r="D10" s="9" t="s">
        <v>9</v>
      </c>
      <c r="E10" s="9" t="s">
        <v>9</v>
      </c>
      <c r="F10" s="37"/>
      <c r="G10" s="39"/>
      <c r="H10" s="25">
        <v>22</v>
      </c>
      <c r="I10" s="24">
        <f t="shared" si="1"/>
        <v>42238</v>
      </c>
      <c r="J10" s="9" t="s">
        <v>9</v>
      </c>
      <c r="K10" s="9" t="s">
        <v>9</v>
      </c>
      <c r="L10" s="37"/>
      <c r="M10" s="38"/>
      <c r="P10" s="69"/>
    </row>
    <row r="11" spans="2:16" ht="24.75" customHeight="1">
      <c r="B11" s="23">
        <v>7</v>
      </c>
      <c r="C11" s="24">
        <f t="shared" si="0"/>
        <v>42223</v>
      </c>
      <c r="D11" s="9" t="s">
        <v>9</v>
      </c>
      <c r="E11" s="9" t="s">
        <v>9</v>
      </c>
      <c r="F11" s="37"/>
      <c r="G11" s="39"/>
      <c r="H11" s="25">
        <v>23</v>
      </c>
      <c r="I11" s="24">
        <f t="shared" si="1"/>
        <v>42239</v>
      </c>
      <c r="J11" s="9" t="s">
        <v>9</v>
      </c>
      <c r="K11" s="9" t="s">
        <v>9</v>
      </c>
      <c r="L11" s="37"/>
      <c r="M11" s="38"/>
      <c r="P11" s="69"/>
    </row>
    <row r="12" spans="2:16" ht="24.75" customHeight="1">
      <c r="B12" s="23">
        <v>8</v>
      </c>
      <c r="C12" s="24">
        <f t="shared" si="0"/>
        <v>42224</v>
      </c>
      <c r="D12" s="9" t="s">
        <v>9</v>
      </c>
      <c r="E12" s="9" t="s">
        <v>9</v>
      </c>
      <c r="F12" s="37"/>
      <c r="G12" s="39"/>
      <c r="H12" s="25">
        <v>24</v>
      </c>
      <c r="I12" s="24">
        <f t="shared" si="1"/>
        <v>42240</v>
      </c>
      <c r="J12" s="9" t="s">
        <v>9</v>
      </c>
      <c r="K12" s="9" t="s">
        <v>9</v>
      </c>
      <c r="L12" s="37"/>
      <c r="M12" s="38"/>
      <c r="P12" s="69"/>
    </row>
    <row r="13" spans="2:16" ht="24.75" customHeight="1">
      <c r="B13" s="23">
        <v>9</v>
      </c>
      <c r="C13" s="24">
        <f t="shared" si="0"/>
        <v>42225</v>
      </c>
      <c r="D13" s="9" t="s">
        <v>9</v>
      </c>
      <c r="E13" s="9" t="s">
        <v>9</v>
      </c>
      <c r="F13" s="37"/>
      <c r="G13" s="39"/>
      <c r="H13" s="25">
        <v>25</v>
      </c>
      <c r="I13" s="24">
        <f t="shared" si="1"/>
        <v>42241</v>
      </c>
      <c r="J13" s="9" t="s">
        <v>9</v>
      </c>
      <c r="K13" s="9" t="s">
        <v>9</v>
      </c>
      <c r="L13" s="37"/>
      <c r="M13" s="38"/>
      <c r="P13" s="69"/>
    </row>
    <row r="14" spans="2:16" ht="24.75" customHeight="1">
      <c r="B14" s="23">
        <v>10</v>
      </c>
      <c r="C14" s="24">
        <f t="shared" si="0"/>
        <v>42226</v>
      </c>
      <c r="D14" s="9" t="s">
        <v>9</v>
      </c>
      <c r="E14" s="9" t="s">
        <v>9</v>
      </c>
      <c r="F14" s="37"/>
      <c r="G14" s="39"/>
      <c r="H14" s="25">
        <v>26</v>
      </c>
      <c r="I14" s="24">
        <f t="shared" si="1"/>
        <v>42242</v>
      </c>
      <c r="J14" s="9" t="s">
        <v>9</v>
      </c>
      <c r="K14" s="9" t="s">
        <v>9</v>
      </c>
      <c r="L14" s="37"/>
      <c r="M14" s="38"/>
      <c r="P14" s="69"/>
    </row>
    <row r="15" spans="2:13" ht="24.75" customHeight="1">
      <c r="B15" s="23">
        <v>11</v>
      </c>
      <c r="C15" s="24">
        <f t="shared" si="0"/>
        <v>42227</v>
      </c>
      <c r="D15" s="9" t="s">
        <v>9</v>
      </c>
      <c r="E15" s="9" t="s">
        <v>9</v>
      </c>
      <c r="F15" s="37"/>
      <c r="G15" s="39"/>
      <c r="H15" s="25">
        <v>27</v>
      </c>
      <c r="I15" s="24">
        <f t="shared" si="1"/>
        <v>42243</v>
      </c>
      <c r="J15" s="9" t="s">
        <v>9</v>
      </c>
      <c r="K15" s="9" t="s">
        <v>9</v>
      </c>
      <c r="L15" s="37"/>
      <c r="M15" s="38"/>
    </row>
    <row r="16" spans="2:13" ht="24.75" customHeight="1">
      <c r="B16" s="23">
        <v>12</v>
      </c>
      <c r="C16" s="24">
        <f t="shared" si="0"/>
        <v>42228</v>
      </c>
      <c r="D16" s="9" t="s">
        <v>9</v>
      </c>
      <c r="E16" s="9" t="s">
        <v>9</v>
      </c>
      <c r="F16" s="37"/>
      <c r="G16" s="39"/>
      <c r="H16" s="25">
        <v>28</v>
      </c>
      <c r="I16" s="24">
        <f t="shared" si="1"/>
        <v>42244</v>
      </c>
      <c r="J16" s="9" t="s">
        <v>9</v>
      </c>
      <c r="K16" s="9" t="s">
        <v>9</v>
      </c>
      <c r="L16" s="37"/>
      <c r="M16" s="38"/>
    </row>
    <row r="17" spans="2:13" ht="24.75" customHeight="1">
      <c r="B17" s="23">
        <v>13</v>
      </c>
      <c r="C17" s="24">
        <f t="shared" si="0"/>
        <v>42229</v>
      </c>
      <c r="D17" s="9" t="s">
        <v>9</v>
      </c>
      <c r="E17" s="9" t="s">
        <v>9</v>
      </c>
      <c r="F17" s="37"/>
      <c r="G17" s="39"/>
      <c r="H17" s="25">
        <f>IF($S$7=2,IF(DAY(DATE($R$7,2,29))=29,29,""),29)</f>
        <v>29</v>
      </c>
      <c r="I17" s="24">
        <f t="shared" si="1"/>
        <v>42245</v>
      </c>
      <c r="J17" s="9" t="str">
        <f>IF(H17="","","：")</f>
        <v>：</v>
      </c>
      <c r="K17" s="9" t="str">
        <f>IF(H17="","","：")</f>
        <v>：</v>
      </c>
      <c r="L17" s="37"/>
      <c r="M17" s="38"/>
    </row>
    <row r="18" spans="2:13" ht="24.75" customHeight="1">
      <c r="B18" s="23">
        <v>14</v>
      </c>
      <c r="C18" s="24">
        <f t="shared" si="0"/>
        <v>42230</v>
      </c>
      <c r="D18" s="9" t="s">
        <v>9</v>
      </c>
      <c r="E18" s="9" t="s">
        <v>9</v>
      </c>
      <c r="F18" s="37"/>
      <c r="G18" s="39"/>
      <c r="H18" s="25">
        <f>IF($S$7=2,"",30)</f>
        <v>30</v>
      </c>
      <c r="I18" s="24">
        <f t="shared" si="1"/>
        <v>42246</v>
      </c>
      <c r="J18" s="9" t="str">
        <f>IF(H18="","","：")</f>
        <v>：</v>
      </c>
      <c r="K18" s="9" t="str">
        <f>IF(H18="","","：")</f>
        <v>：</v>
      </c>
      <c r="L18" s="37"/>
      <c r="M18" s="38"/>
    </row>
    <row r="19" spans="2:13" ht="24.75" customHeight="1">
      <c r="B19" s="23">
        <v>15</v>
      </c>
      <c r="C19" s="24">
        <f t="shared" si="0"/>
        <v>42231</v>
      </c>
      <c r="D19" s="9" t="s">
        <v>9</v>
      </c>
      <c r="E19" s="9" t="s">
        <v>9</v>
      </c>
      <c r="F19" s="37"/>
      <c r="G19" s="39"/>
      <c r="H19" s="25">
        <f>IF(OR($S$7=2,$S$7=4,$S$7=6,$S$7=9,$S$7=11),"",31)</f>
        <v>31</v>
      </c>
      <c r="I19" s="24">
        <f t="shared" si="1"/>
        <v>42247</v>
      </c>
      <c r="J19" s="9" t="str">
        <f>IF(H19="","","：")</f>
        <v>：</v>
      </c>
      <c r="K19" s="9" t="str">
        <f>IF(H19="","","：")</f>
        <v>：</v>
      </c>
      <c r="L19" s="37"/>
      <c r="M19" s="38"/>
    </row>
    <row r="20" spans="2:13" ht="24.75" customHeight="1">
      <c r="B20" s="23">
        <v>16</v>
      </c>
      <c r="C20" s="24">
        <f t="shared" si="0"/>
        <v>42232</v>
      </c>
      <c r="D20" s="9" t="s">
        <v>9</v>
      </c>
      <c r="E20" s="9" t="s">
        <v>9</v>
      </c>
      <c r="F20" s="37"/>
      <c r="G20" s="39"/>
      <c r="H20" s="65"/>
      <c r="I20" s="66"/>
      <c r="J20" s="37"/>
      <c r="K20" s="37"/>
      <c r="L20" s="37"/>
      <c r="M20" s="38"/>
    </row>
    <row r="21" spans="2:13" ht="60" customHeight="1">
      <c r="B21" s="62" t="s">
        <v>23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6:13" ht="18.75">
      <c r="F22" s="17"/>
      <c r="G22" s="17"/>
      <c r="H22" s="17"/>
      <c r="I22" s="17"/>
      <c r="J22" s="19"/>
      <c r="K22" s="21" t="s">
        <v>13</v>
      </c>
      <c r="L22" s="18"/>
      <c r="M22" s="18"/>
    </row>
    <row r="23" ht="3" customHeight="1"/>
    <row r="24" spans="2:20" ht="24" customHeight="1">
      <c r="B24" s="64" t="s">
        <v>10</v>
      </c>
      <c r="C24" s="64"/>
      <c r="D24" s="64"/>
      <c r="E24" s="12"/>
      <c r="F24" s="60" t="str">
        <f>IF('入力'!$D$6="","事業所名：　　　　　　　　　　　　　　　　　　　　　","　事業所名："&amp;'入力'!$D$6)&amp;IF('入力'!$D$7="","　　　サービス種別：　　　　　　　　　　　　　　　　　　　","　　　サービス種別："&amp;'入力'!$D$7)</f>
        <v>事業所名：　　　　　　　　　　　　　　　　　　　　　　　　サービス種別：　　　　　　　　　　　　　　　　　　　</v>
      </c>
      <c r="G24" s="60"/>
      <c r="H24" s="60"/>
      <c r="I24" s="60"/>
      <c r="J24" s="60"/>
      <c r="K24" s="60"/>
      <c r="L24" s="60"/>
      <c r="M24" s="60"/>
      <c r="P24" s="42"/>
      <c r="T24" s="36"/>
    </row>
    <row r="25" spans="1:16" ht="23.25" customHeight="1">
      <c r="A25" s="15" t="str">
        <f>"（ "&amp;$R$30&amp;" 年 "&amp;$S$30&amp;" 月分 ）"</f>
        <v>（ 2015 年 9 月分 ）</v>
      </c>
      <c r="B25" s="35"/>
      <c r="C25" s="14"/>
      <c r="D25" s="14"/>
      <c r="E25" s="14"/>
      <c r="F25" s="14"/>
      <c r="K25" s="26" t="s">
        <v>11</v>
      </c>
      <c r="L25" s="67">
        <f>IF($L$2="","",$L$2)</f>
      </c>
      <c r="M25" s="68"/>
      <c r="P25" s="42"/>
    </row>
    <row r="26" ht="3" customHeight="1">
      <c r="P26" s="42"/>
    </row>
    <row r="27" spans="1:16" ht="30" customHeight="1">
      <c r="A27" s="8"/>
      <c r="B27" s="28" t="s">
        <v>3</v>
      </c>
      <c r="C27" s="29" t="s">
        <v>16</v>
      </c>
      <c r="D27" s="29" t="s">
        <v>20</v>
      </c>
      <c r="E27" s="29" t="s">
        <v>21</v>
      </c>
      <c r="F27" s="31" t="s">
        <v>12</v>
      </c>
      <c r="G27" s="32" t="s">
        <v>18</v>
      </c>
      <c r="H27" s="30" t="s">
        <v>3</v>
      </c>
      <c r="I27" s="29" t="s">
        <v>16</v>
      </c>
      <c r="J27" s="29" t="s">
        <v>20</v>
      </c>
      <c r="K27" s="29" t="s">
        <v>21</v>
      </c>
      <c r="L27" s="31" t="s">
        <v>12</v>
      </c>
      <c r="M27" s="33" t="s">
        <v>19</v>
      </c>
      <c r="P27" s="42"/>
    </row>
    <row r="28" spans="2:16" ht="24.75" customHeight="1">
      <c r="B28" s="23">
        <v>1</v>
      </c>
      <c r="C28" s="24">
        <f aca="true" t="shared" si="2" ref="C28:C43">IF(AND(ISNUMBER($R$30),ISNUMBER($S$30),ISNUMBER($B28)),DATE($R$30,$S$30,$B28),"")</f>
        <v>42248</v>
      </c>
      <c r="D28" s="9" t="s">
        <v>9</v>
      </c>
      <c r="E28" s="9" t="s">
        <v>9</v>
      </c>
      <c r="F28" s="10"/>
      <c r="G28" s="13"/>
      <c r="H28" s="25">
        <v>17</v>
      </c>
      <c r="I28" s="24">
        <f aca="true" t="shared" si="3" ref="I28:I42">IF(AND(ISNUMBER($R$30),ISNUMBER($S$30),ISNUMBER($H28)),DATE($R$30,$S$30,$H28),"")</f>
        <v>42264</v>
      </c>
      <c r="J28" s="9" t="s">
        <v>9</v>
      </c>
      <c r="K28" s="9" t="s">
        <v>9</v>
      </c>
      <c r="L28" s="10"/>
      <c r="M28" s="11"/>
      <c r="P28" s="42"/>
    </row>
    <row r="29" spans="2:16" ht="24.75" customHeight="1">
      <c r="B29" s="23">
        <v>2</v>
      </c>
      <c r="C29" s="24">
        <f t="shared" si="2"/>
        <v>42249</v>
      </c>
      <c r="D29" s="9" t="s">
        <v>9</v>
      </c>
      <c r="E29" s="9" t="s">
        <v>9</v>
      </c>
      <c r="F29" s="37"/>
      <c r="G29" s="39"/>
      <c r="H29" s="25">
        <v>18</v>
      </c>
      <c r="I29" s="24">
        <f t="shared" si="3"/>
        <v>42265</v>
      </c>
      <c r="J29" s="9" t="s">
        <v>9</v>
      </c>
      <c r="K29" s="9" t="s">
        <v>9</v>
      </c>
      <c r="L29" s="37"/>
      <c r="M29" s="38"/>
      <c r="P29" s="41"/>
    </row>
    <row r="30" spans="2:19" ht="24.75" customHeight="1">
      <c r="B30" s="23">
        <v>3</v>
      </c>
      <c r="C30" s="24">
        <f t="shared" si="2"/>
        <v>42250</v>
      </c>
      <c r="D30" s="9" t="s">
        <v>9</v>
      </c>
      <c r="E30" s="9" t="s">
        <v>9</v>
      </c>
      <c r="F30" s="37"/>
      <c r="G30" s="39"/>
      <c r="H30" s="25">
        <v>19</v>
      </c>
      <c r="I30" s="24">
        <f t="shared" si="3"/>
        <v>42266</v>
      </c>
      <c r="J30" s="9" t="s">
        <v>9</v>
      </c>
      <c r="K30" s="9" t="s">
        <v>9</v>
      </c>
      <c r="L30" s="37"/>
      <c r="M30" s="38"/>
      <c r="P30" s="41"/>
      <c r="R30" s="34">
        <f>IF($S$7=12,$R$7+1,$R$7)</f>
        <v>2015</v>
      </c>
      <c r="S30" s="34">
        <f>IF($S$7=12,1,$S$7+1)</f>
        <v>9</v>
      </c>
    </row>
    <row r="31" spans="2:16" ht="24.75" customHeight="1">
      <c r="B31" s="23">
        <v>4</v>
      </c>
      <c r="C31" s="24">
        <f t="shared" si="2"/>
        <v>42251</v>
      </c>
      <c r="D31" s="9" t="s">
        <v>9</v>
      </c>
      <c r="E31" s="9" t="s">
        <v>9</v>
      </c>
      <c r="F31" s="37"/>
      <c r="G31" s="39"/>
      <c r="H31" s="25">
        <v>20</v>
      </c>
      <c r="I31" s="24">
        <f t="shared" si="3"/>
        <v>42267</v>
      </c>
      <c r="J31" s="9" t="s">
        <v>9</v>
      </c>
      <c r="K31" s="9" t="s">
        <v>9</v>
      </c>
      <c r="L31" s="37"/>
      <c r="M31" s="38"/>
      <c r="P31" s="41"/>
    </row>
    <row r="32" spans="2:16" ht="24.75" customHeight="1">
      <c r="B32" s="23">
        <v>5</v>
      </c>
      <c r="C32" s="24">
        <f t="shared" si="2"/>
        <v>42252</v>
      </c>
      <c r="D32" s="9" t="s">
        <v>9</v>
      </c>
      <c r="E32" s="9" t="s">
        <v>9</v>
      </c>
      <c r="F32" s="37"/>
      <c r="G32" s="39"/>
      <c r="H32" s="25">
        <v>21</v>
      </c>
      <c r="I32" s="24">
        <f t="shared" si="3"/>
        <v>42268</v>
      </c>
      <c r="J32" s="9" t="s">
        <v>9</v>
      </c>
      <c r="K32" s="9" t="s">
        <v>9</v>
      </c>
      <c r="L32" s="37"/>
      <c r="M32" s="38"/>
      <c r="P32" s="41"/>
    </row>
    <row r="33" spans="2:16" ht="24.75" customHeight="1">
      <c r="B33" s="23">
        <v>6</v>
      </c>
      <c r="C33" s="24">
        <f t="shared" si="2"/>
        <v>42253</v>
      </c>
      <c r="D33" s="9" t="s">
        <v>9</v>
      </c>
      <c r="E33" s="9" t="s">
        <v>9</v>
      </c>
      <c r="F33" s="37"/>
      <c r="G33" s="39"/>
      <c r="H33" s="25">
        <v>22</v>
      </c>
      <c r="I33" s="24">
        <f t="shared" si="3"/>
        <v>42269</v>
      </c>
      <c r="J33" s="9" t="s">
        <v>9</v>
      </c>
      <c r="K33" s="9" t="s">
        <v>9</v>
      </c>
      <c r="L33" s="37"/>
      <c r="M33" s="38"/>
      <c r="P33" s="41"/>
    </row>
    <row r="34" spans="2:16" ht="24.75" customHeight="1">
      <c r="B34" s="23">
        <v>7</v>
      </c>
      <c r="C34" s="24">
        <f t="shared" si="2"/>
        <v>42254</v>
      </c>
      <c r="D34" s="9" t="s">
        <v>9</v>
      </c>
      <c r="E34" s="9" t="s">
        <v>9</v>
      </c>
      <c r="F34" s="37"/>
      <c r="G34" s="39"/>
      <c r="H34" s="25">
        <v>23</v>
      </c>
      <c r="I34" s="24">
        <f t="shared" si="3"/>
        <v>42270</v>
      </c>
      <c r="J34" s="9" t="s">
        <v>9</v>
      </c>
      <c r="K34" s="9" t="s">
        <v>9</v>
      </c>
      <c r="L34" s="37"/>
      <c r="M34" s="38"/>
      <c r="P34" s="41"/>
    </row>
    <row r="35" spans="2:13" ht="24.75" customHeight="1">
      <c r="B35" s="23">
        <v>8</v>
      </c>
      <c r="C35" s="24">
        <f t="shared" si="2"/>
        <v>42255</v>
      </c>
      <c r="D35" s="9" t="s">
        <v>9</v>
      </c>
      <c r="E35" s="9" t="s">
        <v>9</v>
      </c>
      <c r="F35" s="37"/>
      <c r="G35" s="39"/>
      <c r="H35" s="25">
        <v>24</v>
      </c>
      <c r="I35" s="24">
        <f t="shared" si="3"/>
        <v>42271</v>
      </c>
      <c r="J35" s="9" t="s">
        <v>9</v>
      </c>
      <c r="K35" s="9" t="s">
        <v>9</v>
      </c>
      <c r="L35" s="37"/>
      <c r="M35" s="38"/>
    </row>
    <row r="36" spans="2:13" ht="24.75" customHeight="1">
      <c r="B36" s="23">
        <v>9</v>
      </c>
      <c r="C36" s="24">
        <f t="shared" si="2"/>
        <v>42256</v>
      </c>
      <c r="D36" s="9" t="s">
        <v>9</v>
      </c>
      <c r="E36" s="9" t="s">
        <v>9</v>
      </c>
      <c r="F36" s="37"/>
      <c r="G36" s="39"/>
      <c r="H36" s="25">
        <v>25</v>
      </c>
      <c r="I36" s="24">
        <f t="shared" si="3"/>
        <v>42272</v>
      </c>
      <c r="J36" s="9" t="s">
        <v>9</v>
      </c>
      <c r="K36" s="9" t="s">
        <v>9</v>
      </c>
      <c r="L36" s="37"/>
      <c r="M36" s="38"/>
    </row>
    <row r="37" spans="2:13" ht="24.75" customHeight="1">
      <c r="B37" s="23">
        <v>10</v>
      </c>
      <c r="C37" s="24">
        <f t="shared" si="2"/>
        <v>42257</v>
      </c>
      <c r="D37" s="9" t="s">
        <v>9</v>
      </c>
      <c r="E37" s="9" t="s">
        <v>9</v>
      </c>
      <c r="F37" s="37"/>
      <c r="G37" s="39"/>
      <c r="H37" s="25">
        <v>26</v>
      </c>
      <c r="I37" s="24">
        <f t="shared" si="3"/>
        <v>42273</v>
      </c>
      <c r="J37" s="9" t="s">
        <v>9</v>
      </c>
      <c r="K37" s="9" t="s">
        <v>9</v>
      </c>
      <c r="L37" s="37"/>
      <c r="M37" s="38"/>
    </row>
    <row r="38" spans="2:13" ht="24.75" customHeight="1">
      <c r="B38" s="23">
        <v>11</v>
      </c>
      <c r="C38" s="24">
        <f t="shared" si="2"/>
        <v>42258</v>
      </c>
      <c r="D38" s="9" t="s">
        <v>9</v>
      </c>
      <c r="E38" s="9" t="s">
        <v>9</v>
      </c>
      <c r="F38" s="37"/>
      <c r="G38" s="39"/>
      <c r="H38" s="25">
        <v>27</v>
      </c>
      <c r="I38" s="24">
        <f t="shared" si="3"/>
        <v>42274</v>
      </c>
      <c r="J38" s="9" t="s">
        <v>9</v>
      </c>
      <c r="K38" s="9" t="s">
        <v>9</v>
      </c>
      <c r="L38" s="37"/>
      <c r="M38" s="38"/>
    </row>
    <row r="39" spans="2:13" ht="24.75" customHeight="1">
      <c r="B39" s="23">
        <v>12</v>
      </c>
      <c r="C39" s="24">
        <f t="shared" si="2"/>
        <v>42259</v>
      </c>
      <c r="D39" s="9" t="s">
        <v>9</v>
      </c>
      <c r="E39" s="9" t="s">
        <v>9</v>
      </c>
      <c r="F39" s="37"/>
      <c r="G39" s="39"/>
      <c r="H39" s="25">
        <v>28</v>
      </c>
      <c r="I39" s="24">
        <f t="shared" si="3"/>
        <v>42275</v>
      </c>
      <c r="J39" s="9" t="s">
        <v>9</v>
      </c>
      <c r="K39" s="9" t="s">
        <v>9</v>
      </c>
      <c r="L39" s="37"/>
      <c r="M39" s="38"/>
    </row>
    <row r="40" spans="2:13" ht="24.75" customHeight="1">
      <c r="B40" s="23">
        <v>13</v>
      </c>
      <c r="C40" s="24">
        <f t="shared" si="2"/>
        <v>42260</v>
      </c>
      <c r="D40" s="9" t="s">
        <v>9</v>
      </c>
      <c r="E40" s="9" t="s">
        <v>9</v>
      </c>
      <c r="F40" s="37"/>
      <c r="G40" s="39"/>
      <c r="H40" s="25">
        <f>IF($S$30=2,IF(DAY(DATE($R$30,2,29))=29,29,""),29)</f>
        <v>29</v>
      </c>
      <c r="I40" s="24">
        <f t="shared" si="3"/>
        <v>42276</v>
      </c>
      <c r="J40" s="9" t="str">
        <f>IF(H40="","","：")</f>
        <v>：</v>
      </c>
      <c r="K40" s="9" t="str">
        <f>IF(H40="","","：")</f>
        <v>：</v>
      </c>
      <c r="L40" s="37"/>
      <c r="M40" s="38"/>
    </row>
    <row r="41" spans="2:13" ht="24.75" customHeight="1">
      <c r="B41" s="23">
        <v>14</v>
      </c>
      <c r="C41" s="24">
        <f t="shared" si="2"/>
        <v>42261</v>
      </c>
      <c r="D41" s="9" t="s">
        <v>9</v>
      </c>
      <c r="E41" s="9" t="s">
        <v>9</v>
      </c>
      <c r="F41" s="37"/>
      <c r="G41" s="39"/>
      <c r="H41" s="25">
        <f>IF($S$30=2,"",30)</f>
        <v>30</v>
      </c>
      <c r="I41" s="24">
        <f t="shared" si="3"/>
        <v>42277</v>
      </c>
      <c r="J41" s="9" t="str">
        <f>IF(H41="","","：")</f>
        <v>：</v>
      </c>
      <c r="K41" s="9" t="str">
        <f>IF(H41="","","：")</f>
        <v>：</v>
      </c>
      <c r="L41" s="37"/>
      <c r="M41" s="38"/>
    </row>
    <row r="42" spans="2:13" ht="24.75" customHeight="1">
      <c r="B42" s="23">
        <v>15</v>
      </c>
      <c r="C42" s="24">
        <f t="shared" si="2"/>
        <v>42262</v>
      </c>
      <c r="D42" s="9" t="s">
        <v>9</v>
      </c>
      <c r="E42" s="9" t="s">
        <v>9</v>
      </c>
      <c r="F42" s="37"/>
      <c r="G42" s="39"/>
      <c r="H42" s="25">
        <f>IF(OR($S$30=2,$S$30=4,$S$30=6,$S$30=9,$S$30=11),"",31)</f>
      </c>
      <c r="I42" s="24">
        <f t="shared" si="3"/>
      </c>
      <c r="J42" s="9">
        <f>IF(H42="","","：")</f>
      </c>
      <c r="K42" s="9">
        <f>IF(H42="","","：")</f>
      </c>
      <c r="L42" s="37"/>
      <c r="M42" s="38"/>
    </row>
    <row r="43" spans="2:13" ht="24.75" customHeight="1">
      <c r="B43" s="23">
        <v>16</v>
      </c>
      <c r="C43" s="24">
        <f t="shared" si="2"/>
        <v>42263</v>
      </c>
      <c r="D43" s="9" t="s">
        <v>9</v>
      </c>
      <c r="E43" s="9" t="s">
        <v>9</v>
      </c>
      <c r="F43" s="37"/>
      <c r="G43" s="39"/>
      <c r="H43" s="65"/>
      <c r="I43" s="66"/>
      <c r="J43" s="37"/>
      <c r="K43" s="37"/>
      <c r="L43" s="37"/>
      <c r="M43" s="38"/>
    </row>
    <row r="44" spans="2:13" ht="60" customHeight="1">
      <c r="B44" s="62" t="s">
        <v>23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6:13" ht="18.75">
      <c r="F45" s="17"/>
      <c r="G45" s="17"/>
      <c r="H45" s="17"/>
      <c r="I45" s="17"/>
      <c r="J45" s="19"/>
      <c r="K45" s="21" t="s">
        <v>13</v>
      </c>
      <c r="L45" s="18"/>
      <c r="M45" s="18"/>
    </row>
    <row r="46" ht="3" customHeight="1"/>
    <row r="48" ht="19.5" customHeight="1"/>
  </sheetData>
  <sheetProtection/>
  <mergeCells count="11">
    <mergeCell ref="B44:M44"/>
    <mergeCell ref="B21:M21"/>
    <mergeCell ref="B24:D24"/>
    <mergeCell ref="F24:M24"/>
    <mergeCell ref="L25:M25"/>
    <mergeCell ref="B1:D1"/>
    <mergeCell ref="F1:M1"/>
    <mergeCell ref="L2:M2"/>
    <mergeCell ref="H20:I20"/>
    <mergeCell ref="P4:P14"/>
    <mergeCell ref="H43:I43"/>
  </mergeCells>
  <conditionalFormatting sqref="C5:C20 I5:I19 C28:C43 I28:I42">
    <cfRule type="expression" priority="5" dxfId="12" stopIfTrue="1">
      <formula>WEEKDAY(C5)=7</formula>
    </cfRule>
    <cfRule type="expression" priority="6" dxfId="13" stopIfTrue="1">
      <formula>WEEKDAY(C5)=1</formula>
    </cfRule>
  </conditionalFormatting>
  <conditionalFormatting sqref="I10 I12 I14 I16 I18 I6 C6:C20 I8 I33 I35 I37 I39 I41 I29 C29:C43 I31">
    <cfRule type="expression" priority="4" dxfId="13" stopIfTrue="1">
      <formula>WEEKDAY(C6)=1</formula>
    </cfRule>
  </conditionalFormatting>
  <dataValidations count="1">
    <dataValidation allowBlank="1" showInputMessage="1" showErrorMessage="1" imeMode="on" sqref="H20:I20 L2:M2 H43:I43 L25:M25"/>
  </dataValidations>
  <printOptions horizontalCentered="1"/>
  <pageMargins left="0.31496062992125984" right="0.31496062992125984" top="0.5905511811023623" bottom="0.2362204724409449" header="0.5118110236220472" footer="0.2362204724409449"/>
  <pageSetup horizontalDpi="600" verticalDpi="600" orientation="landscape" paperSize="9" r:id="rId1"/>
  <rowBreaks count="1" manualBreakCount="1">
    <brk id="2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河内長野市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</dc:creator>
  <cp:keywords/>
  <dc:description/>
  <cp:lastModifiedBy>kf007</cp:lastModifiedBy>
  <cp:lastPrinted>2015-07-21T07:16:29Z</cp:lastPrinted>
  <dcterms:created xsi:type="dcterms:W3CDTF">2015-05-29T09:28:08Z</dcterms:created>
  <dcterms:modified xsi:type="dcterms:W3CDTF">2015-07-21T08:08:33Z</dcterms:modified>
  <cp:category/>
  <cp:version/>
  <cp:contentType/>
  <cp:contentStatus/>
</cp:coreProperties>
</file>